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3er trimestre 2023\con error\"/>
    </mc:Choice>
  </mc:AlternateContent>
  <xr:revisionPtr revIDLastSave="0" documentId="13_ncr:1_{F5CF0991-E56C-4C55-90FE-DE7ED9602A32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6" i="62" l="1"/>
  <c r="D106" i="62"/>
  <c r="D103" i="62"/>
  <c r="D102" i="62" s="1"/>
  <c r="C103" i="62"/>
  <c r="C102" i="62" s="1"/>
  <c r="D97" i="62"/>
  <c r="D96" i="62" s="1"/>
  <c r="C97" i="62"/>
  <c r="C96" i="62" s="1"/>
  <c r="D45" i="62"/>
  <c r="C45" i="62"/>
  <c r="D17" i="62" l="1"/>
  <c r="C17" i="62"/>
  <c r="D108" i="62" l="1"/>
  <c r="D105" i="62" s="1"/>
  <c r="C108" i="62"/>
  <c r="C105" i="62" s="1"/>
  <c r="D90" i="62"/>
  <c r="C90" i="62"/>
  <c r="D34" i="62"/>
  <c r="D25" i="62"/>
  <c r="D40" i="62" l="1"/>
  <c r="D56" i="62"/>
  <c r="C56" i="62"/>
  <c r="D54" i="62"/>
  <c r="C54" i="62"/>
  <c r="D52" i="62"/>
  <c r="C52" i="62"/>
  <c r="D50" i="62"/>
  <c r="C50" i="62"/>
  <c r="D48" i="62"/>
  <c r="C48" i="62"/>
  <c r="C47" i="62" l="1"/>
  <c r="D47" i="62"/>
  <c r="D88" i="62"/>
  <c r="D87" i="62" s="1"/>
  <c r="F32" i="65" l="1"/>
  <c r="C85" i="59" l="1"/>
  <c r="D111" i="59" l="1"/>
  <c r="D110" i="59"/>
  <c r="D109" i="59"/>
  <c r="D107" i="59"/>
  <c r="D106" i="59"/>
  <c r="D105" i="59"/>
  <c r="D104" i="59"/>
  <c r="D103" i="59"/>
  <c r="D102" i="59"/>
  <c r="D101" i="59"/>
  <c r="D100" i="59"/>
  <c r="D99" i="59"/>
  <c r="C200" i="60" l="1"/>
  <c r="D14" i="62" l="1"/>
  <c r="C14" i="62"/>
  <c r="C36" i="59"/>
  <c r="C28" i="59"/>
  <c r="C8" i="60" l="1"/>
  <c r="C88" i="62" l="1"/>
  <c r="C87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45" i="65"/>
  <c r="F44" i="65"/>
  <c r="F43" i="65"/>
  <c r="F42" i="65"/>
  <c r="F41" i="65"/>
  <c r="F40" i="65"/>
  <c r="F39" i="65"/>
  <c r="F38" i="65"/>
  <c r="F37" i="65"/>
  <c r="F36" i="65"/>
  <c r="F35" i="65"/>
  <c r="F34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F8" i="65"/>
  <c r="F7" i="65"/>
  <c r="D78" i="62"/>
  <c r="C78" i="62"/>
  <c r="D72" i="62"/>
  <c r="C72" i="62"/>
  <c r="D69" i="62"/>
  <c r="C69" i="62"/>
  <c r="D60" i="62"/>
  <c r="C60" i="62"/>
  <c r="C34" i="62"/>
  <c r="C25" i="62"/>
  <c r="C23" i="61"/>
  <c r="C19" i="61"/>
  <c r="C14" i="61"/>
  <c r="C84" i="60"/>
  <c r="C82" i="60"/>
  <c r="C80" i="60"/>
  <c r="C74" i="60"/>
  <c r="C71" i="60"/>
  <c r="C63" i="60"/>
  <c r="C57" i="60"/>
  <c r="C45" i="60"/>
  <c r="C36" i="60"/>
  <c r="C33" i="60"/>
  <c r="C27" i="60"/>
  <c r="C24" i="60"/>
  <c r="C18" i="60"/>
  <c r="D59" i="62" l="1"/>
  <c r="D44" i="62" s="1"/>
  <c r="D118" i="62" s="1"/>
  <c r="C56" i="60"/>
  <c r="C59" i="62"/>
  <c r="C44" i="62" s="1"/>
  <c r="C118" i="62" s="1"/>
  <c r="C94" i="60"/>
  <c r="C40" i="62"/>
  <c r="C70" i="60"/>
  <c r="C132" i="59" l="1"/>
  <c r="C121" i="59"/>
  <c r="C114" i="59"/>
  <c r="G108" i="59"/>
  <c r="F108" i="59"/>
  <c r="E108" i="59"/>
  <c r="D108" i="59"/>
  <c r="C108" i="59"/>
  <c r="G98" i="59"/>
  <c r="F98" i="59"/>
  <c r="E98" i="59"/>
  <c r="D98" i="59"/>
  <c r="C98" i="59"/>
  <c r="C92" i="59"/>
  <c r="C80" i="59"/>
  <c r="E71" i="59"/>
  <c r="D71" i="59"/>
  <c r="C71" i="59"/>
  <c r="E65" i="59"/>
  <c r="D65" i="59"/>
  <c r="C65" i="59"/>
  <c r="E54" i="59"/>
  <c r="D54" i="59"/>
  <c r="C54" i="59"/>
  <c r="E46" i="59"/>
  <c r="D46" i="59"/>
  <c r="C46" i="59"/>
  <c r="C30" i="64" l="1"/>
  <c r="C7" i="64"/>
  <c r="C14" i="63"/>
  <c r="C6" i="63"/>
  <c r="C18" i="63" l="1"/>
  <c r="C37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7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<sst xmlns="http://schemas.openxmlformats.org/spreadsheetml/2006/main" count="935" uniqueCount="664">
  <si>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</si>
  <si>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</si>
  <si>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</si>
  <si>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</si>
  <si>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</si>
  <si>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</si>
  <si>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</si>
  <si>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</si>
  <si>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</si>
  <si>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</si>
  <si>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</si>
  <si>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</si>
  <si>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</si>
  <si>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</si>
  <si>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</si>
  <si>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</si>
  <si>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</si>
  <si>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</si>
  <si>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</si>
  <si>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</si>
  <si>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</si>
  <si>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</si>
  <si>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</si>
  <si>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</si>
  <si>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</si>
  <si>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</si>
  <si>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</si>
  <si>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</si>
  <si>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</si>
  <si>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</si>
  <si>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</si>
  <si>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</si>
  <si>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</si>
  <si>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</si>
  <si>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</si>
  <si>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</si>
  <si>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</si>
  <si>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</si>
  <si>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</si>
  <si>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</si>
  <si>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</si>
  <si>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</si>
  <si>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</si>
  <si>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</si>
  <si>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</si>
  <si>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</si>
  <si>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</si>
  <si>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</si>
  <si>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</si>
  <si>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</si>
  <si>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</si>
  <si>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</si>
  <si>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</si>
  <si>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</si>
  <si>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</si>
  <si>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</si>
  <si>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</si>
  <si>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</si>
  <si>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</si>
  <si>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</si>
  <si>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</si>
  <si>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</si>
  <si>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</si>
  <si>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</si>
  <si>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</si>
  <si>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</si>
  <si>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</si>
  <si>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</si>
  <si>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</si>
  <si>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</si>
  <si>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</si>
  <si>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</si>
  <si>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</si>
  <si>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</si>
  <si>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</si>
  <si>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</si>
  <si>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</si>
  <si>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</si>
  <si>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</si>
  <si>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</si>
  <si>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</si>
  <si>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</si>
  <si>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</si>
  <si>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</si>
  <si>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</si>
  <si>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</si>
  <si>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</si>
  <si>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</si>
  <si>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</si>
  <si>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</si>
  <si>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</si>
  <si>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</si>
  <si>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</si>
  <si>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</si>
  <si>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</si>
  <si>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</si>
  <si>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</si>
  <si>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</si>
  <si>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</si>
  <si>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</si>
  <si>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</si>
  <si>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</si>
  <si>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</si>
  <si>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</si>
  <si>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</si>
  <si>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</si>
  <si>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</si>
  <si>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</si>
  <si>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</si>
  <si>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</si>
  <si>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</si>
  <si>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</si>
  <si>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</si>
  <si>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</si>
  <si>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</si>
  <si>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</si>
  <si>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</si>
  <si>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</si>
  <si>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</si>
  <si>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</si>
  <si>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</si>
  <si>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</si>
  <si>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</si>
  <si>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</si>
  <si>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</si>
  <si>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</si>
  <si>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</si>
  <si>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</si>
  <si>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</si>
  <si>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</si>
  <si>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</si>
  <si>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</si>
  <si>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</si>
  <si>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</si>
  <si>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</si>
  <si>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</si>
  <si>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</si>
  <si>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</si>
  <si>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</si>
  <si>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</si>
  <si>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</si>
  <si>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</si>
  <si>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</si>
  <si>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</si>
  <si>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</si>
  <si>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</si>
  <si>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</si>
  <si>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</si>
  <si>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</si>
  <si>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</si>
  <si>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</si>
  <si>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</si>
  <si>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</si>
  <si>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</si>
  <si>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</si>
  <si>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</si>
  <si>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</si>
  <si>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</si>
  <si>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</si>
  <si>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</si>
  <si>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</si>
  <si>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</si>
  <si>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</si>
  <si>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</si>
  <si>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</si>
  <si>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</si>
  <si>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</si>
  <si>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</si>
  <si>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</si>
  <si>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</si>
  <si>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</si>
  <si>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</si>
  <si>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</si>
  <si>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</si>
  <si>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</si>
  <si>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</si>
  <si>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</si>
  <si>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</si>
  <si>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</si>
  <si>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</si>
  <si>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</si>
  <si>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</si>
  <si>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</si>
  <si>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</si>
  <si>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</si>
  <si>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</si>
  <si>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</si>
  <si>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</si>
  <si>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</si>
  <si>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</si>
  <si>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</si>
  <si>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</si>
  <si>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</si>
  <si>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</si>
  <si>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</si>
  <si>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</si>
  <si>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</si>
  <si>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</si>
  <si>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</si>
  <si>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</si>
  <si>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</si>
  <si>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</si>
  <si>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</si>
  <si>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</si>
  <si>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</si>
  <si>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</si>
  <si>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</si>
  <si>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</si>
  <si>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</si>
  <si>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</si>
  <si>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</si>
  <si>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</si>
  <si>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</si>
  <si>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</si>
  <si>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</si>
  <si>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</si>
  <si>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</si>
  <si>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</si>
  <si>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</si>
  <si>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</si>
  <si>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</si>
  <si>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</si>
  <si>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</si>
  <si>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</si>
  <si>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</si>
  <si>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</si>
  <si>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</si>
  <si>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</si>
  <si>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</si>
  <si>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</si>
  <si>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</si>
  <si>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</si>
  <si>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</si>
  <si>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</si>
  <si>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</si>
  <si>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</si>
  <si>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</si>
  <si>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</si>
  <si>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</si>
  <si>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</si>
  <si>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</si>
  <si>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</si>
  <si>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</si>
  <si>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</si>
  <si>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</si>
  <si>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</si>
  <si>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</si>
  <si>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</si>
  <si>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</si>
  <si>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</si>
  <si>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</si>
  <si>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</si>
  <si>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</si>
  <si>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</si>
  <si>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</si>
  <si>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</si>
  <si>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</si>
  <si>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</si>
  <si>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</si>
  <si>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</si>
  <si>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</si>
  <si>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</si>
  <si>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</si>
  <si>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</si>
  <si>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</si>
  <si>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</si>
  <si>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</si>
  <si>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</si>
  <si>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</si>
  <si>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</si>
  <si>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</si>
  <si>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</si>
  <si>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</si>
  <si>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</si>
  <si>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</si>
  <si>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</si>
  <si>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</si>
  <si>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</si>
  <si>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</si>
  <si>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</si>
  <si>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</si>
  <si>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</si>
  <si>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</si>
  <si>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</si>
  <si>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</si>
  <si>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</si>
  <si>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</si>
  <si>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</si>
  <si>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</si>
  <si>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</si>
  <si>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</si>
  <si>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</si>
  <si>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</si>
  <si>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</si>
  <si>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</si>
  <si>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</si>
  <si>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</si>
  <si>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</si>
  <si>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</si>
  <si>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</si>
  <si>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</si>
  <si>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</si>
  <si>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</si>
  <si>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</si>
  <si>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</si>
  <si>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</si>
  <si>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</si>
  <si>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</si>
  <si>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</si>
  <si>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</si>
  <si>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</si>
  <si>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</si>
  <si>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</si>
  <si>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</si>
  <si>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</si>
  <si>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</si>
  <si>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</si>
  <si>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</si>
  <si>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</si>
  <si>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</si>
  <si>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</si>
  <si>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</si>
  <si>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</si>
  <si>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</si>
  <si>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</si>
  <si>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</si>
  <si>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</si>
  <si>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</si>
  <si>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</si>
  <si>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</si>
  <si>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</si>
  <si>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</si>
  <si>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</si>
  <si>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</si>
  <si>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</si>
  <si>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</si>
  <si>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</si>
  <si>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</si>
  <si>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</si>
  <si>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</si>
  <si>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</si>
  <si>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</si>
  <si>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</si>
  <si>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</si>
  <si>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</si>
  <si>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</si>
  <si>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</si>
  <si>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</si>
  <si>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</si>
  <si>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</si>
  <si>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</si>
  <si>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</si>
  <si>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</si>
  <si>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</si>
  <si>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</si>
  <si>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</si>
  <si>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</si>
  <si>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</si>
  <si>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</si>
  <si>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</si>
  <si>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</si>
  <si>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</si>
  <si>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</si>
  <si>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</si>
  <si>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</si>
  <si>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</si>
  <si>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</si>
  <si>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</si>
  <si>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</si>
  <si>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</si>
  <si>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</si>
  <si>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</si>
  <si>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</si>
  <si>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</si>
  <si>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</si>
  <si>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</si>
  <si>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</si>
  <si>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</si>
  <si>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</si>
  <si>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</si>
  <si>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</si>
  <si>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</si>
  <si>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</si>
  <si>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</si>
  <si>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</si>
  <si>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</si>
  <si>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</si>
  <si>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</si>
  <si>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</si>
  <si>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</si>
  <si>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</si>
  <si>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</si>
  <si>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</si>
  <si>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</si>
  <si>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</si>
  <si>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</si>
  <si>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</si>
  <si>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</si>
  <si>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</si>
  <si>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</si>
  <si>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</si>
  <si>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</si>
  <si>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</si>
  <si>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</si>
  <si>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</si>
  <si>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</si>
  <si>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</si>
  <si>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</si>
  <si>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</si>
  <si>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</si>
  <si>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</si>
  <si>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</si>
  <si>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</si>
  <si>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</si>
  <si>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</si>
  <si>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</si>
  <si>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</si>
  <si>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</si>
  <si>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</si>
  <si>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</si>
  <si>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</si>
  <si>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</si>
  <si>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</si>
  <si>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</si>
  <si>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</si>
  <si>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</si>
  <si>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</si>
  <si>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</si>
  <si>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</si>
  <si>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</si>
  <si>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</si>
  <si>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</si>
  <si>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</si>
  <si>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</si>
  <si>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</si>
  <si>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</si>
  <si>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</si>
  <si>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</si>
  <si>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</si>
  <si>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</si>
  <si>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</si>
  <si>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</si>
  <si>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</si>
  <si>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</si>
  <si>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</si>
  <si>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</si>
  <si>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</si>
  <si>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</si>
  <si>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</si>
  <si>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</si>
  <si>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</si>
  <si>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</si>
  <si>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</si>
  <si>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</si>
  <si>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</si>
  <si>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</si>
  <si>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</si>
  <si>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</si>
  <si>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</si>
  <si>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</si>
  <si>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</si>
  <si>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</si>
  <si>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</si>
  <si>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</si>
  <si>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</si>
  <si>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</si>
  <si>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</si>
  <si>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</si>
  <si>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</si>
  <si>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</si>
  <si>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</si>
  <si>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</si>
  <si>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</si>
  <si>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</si>
  <si>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</si>
  <si>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</si>
  <si>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</si>
  <si>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</si>
  <si>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</si>
  <si>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</si>
  <si>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</si>
  <si>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</si>
  <si>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</si>
  <si>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</si>
  <si>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</si>
  <si>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</si>
  <si>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</si>
  <si>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</si>
  <si>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</si>
  <si>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</si>
  <si>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</si>
  <si>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</si>
  <si>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</si>
  <si>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</si>
  <si>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</si>
  <si>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</si>
  <si>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</si>
  <si>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</si>
  <si>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</si>
  <si>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</si>
  <si>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</si>
  <si>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</si>
  <si>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</si>
  <si>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</si>
  <si>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</si>
  <si>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</si>
  <si>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</si>
  <si>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</si>
  <si>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</si>
  <si>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</si>
  <si>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</si>
  <si>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</si>
  <si>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</si>
  <si>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</si>
  <si>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</si>
  <si>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</si>
  <si>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</si>
  <si>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</si>
  <si>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</si>
  <si>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</si>
  <si>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</si>
  <si>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</si>
  <si>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</si>
  <si>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</si>
  <si>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</si>
  <si>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</si>
  <si>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</si>
  <si>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</si>
  <si>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</si>
  <si>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</si>
  <si>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</si>
  <si>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</si>
  <si>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</si>
  <si>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</si>
  <si>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</si>
  <si>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</si>
  <si>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</si>
  <si>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</si>
  <si>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</si>
  <si>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</si>
  <si>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</si>
  <si>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</si>
  <si>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</si>
  <si>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</si>
  <si>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</si>
  <si>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</si>
  <si>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</si>
  <si>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</si>
  <si>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</si>
  <si>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</si>
  <si>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</si>
  <si>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</si>
  <si>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</si>
  <si>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</si>
  <si>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</si>
  <si>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</si>
  <si>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</si>
  <si>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</si>
  <si>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</si>
  <si>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</si>
  <si>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</si>
  <si>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</si>
  <si>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</si>
  <si>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</si>
  <si>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</si>
  <si>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</si>
  <si>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</si>
  <si>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</si>
  <si>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</si>
  <si>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</si>
  <si>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</si>
  <si>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</si>
  <si>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</si>
  <si>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</si>
  <si>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</si>
  <si>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</si>
  <si>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</si>
  <si>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</si>
  <si>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</si>
  <si>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</si>
  <si>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</si>
  <si>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</si>
  <si>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</si>
  <si>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</si>
  <si>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</si>
  <si>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</si>
  <si>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</si>
  <si>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</si>
  <si>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</si>
  <si>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</si>
  <si>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</si>
  <si>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</si>
  <si>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</si>
  <si>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</si>
  <si>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</si>
  <si>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</si>
  <si>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</si>
  <si>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</si>
  <si>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</si>
  <si>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</si>
  <si>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</si>
  <si>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</si>
  <si>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</si>
  <si>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</si>
  <si>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</si>
  <si>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</si>
  <si>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</si>
  <si>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</si>
  <si>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</si>
  <si>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</si>
  <si>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</si>
  <si>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</si>
  <si>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</si>
  <si>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</si>
  <si>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</si>
  <si>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</si>
  <si>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</si>
  <si>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</si>
  <si>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</si>
  <si>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</si>
  <si>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</si>
  <si>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</si>
  <si>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</si>
  <si>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</si>
  <si>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</si>
  <si>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</si>
  <si>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</si>
  <si>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</si>
  <si>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</si>
  <si>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</si>
  <si>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</si>
  <si>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</si>
  <si>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</si>
  <si>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</si>
  <si>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</si>
  <si>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</si>
  <si>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</si>
  <si>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</si>
  <si>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</si>
  <si>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</si>
  <si>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</si>
  <si>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</si>
  <si>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</si>
  <si>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</si>
  <si>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</si>
  <si>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</si>
  <si>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</si>
  <si>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</si>
  <si>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</si>
  <si>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</si>
  <si>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</si>
  <si>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</si>
  <si>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</si>
  <si>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</si>
  <si>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</si>
  <si>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</si>
  <si>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</si>
  <si>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</si>
  <si>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</si>
  <si>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</si>
  <si>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</si>
  <si>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</si>
  <si>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Cultura de Acámbaro, Guanajuato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</si>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</sst>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48</xdr:row>
      <xdr:rowOff>19050</xdr:rowOff>
    </xdr:from>
    <xdr:to>
      <xdr:col>1</xdr:col>
      <xdr:colOff>4514850</xdr:colOff>
      <xdr:row>51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B9389-846E-48CB-8D92-C3D81D1800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7315200"/>
          <a:ext cx="5086351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1123231</xdr:colOff>
      <xdr:row>136</xdr:row>
      <xdr:rowOff>35944</xdr:rowOff>
    </xdr:from>
    <xdr:to>
      <xdr:col>8</xdr:col>
      <xdr:colOff>8986</xdr:colOff>
      <xdr:row>139</xdr:row>
      <xdr:rowOff>23724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249290-32C0-4461-982E-A95E139060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8679" y="21898515"/>
          <a:ext cx="5777901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219</xdr:row>
      <xdr:rowOff>76200</xdr:rowOff>
    </xdr:from>
    <xdr:to>
      <xdr:col>2</xdr:col>
      <xdr:colOff>567726</xdr:colOff>
      <xdr:row>222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10D079-AA4A-4684-948F-A9362C9A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4223325"/>
          <a:ext cx="5777901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34</xdr:row>
      <xdr:rowOff>76200</xdr:rowOff>
    </xdr:from>
    <xdr:to>
      <xdr:col>3</xdr:col>
      <xdr:colOff>1110651</xdr:colOff>
      <xdr:row>37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0D9921-B032-464B-AB52-618D067414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505450"/>
          <a:ext cx="5777901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124</xdr:row>
      <xdr:rowOff>133350</xdr:rowOff>
    </xdr:from>
    <xdr:to>
      <xdr:col>3</xdr:col>
      <xdr:colOff>834426</xdr:colOff>
      <xdr:row>127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E8800-5AF6-4CB3-A8FB-327E8D52B87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8707100"/>
          <a:ext cx="5777901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12" activePane="bottomLeft" state="frozen"/>
      <selection activeCell="A14" sqref="A14:B14"/>
      <selection pane="bottomLeft" activeCell="B55" sqref="B5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2" t="s">
        <v>662</v>
      </c>
      <c r="B1" s="162"/>
      <c r="C1" s="17"/>
      <c r="D1" s="14" t="s">
        <v>602</v>
      </c>
      <c r="E1" s="15">
        <v>2023</v>
      </c>
    </row>
    <row r="2" spans="1:5" ht="18.95" customHeight="1" x14ac:dyDescent="0.2">
      <c r="A2" s="163" t="s">
        <v>601</v>
      </c>
      <c r="B2" s="163"/>
      <c r="C2" s="36"/>
      <c r="D2" s="14" t="s">
        <v>603</v>
      </c>
      <c r="E2" s="17" t="s">
        <v>608</v>
      </c>
    </row>
    <row r="3" spans="1:5" ht="18.95" customHeight="1" x14ac:dyDescent="0.2">
      <c r="A3" s="164" t="s">
        <v>663</v>
      </c>
      <c r="B3" s="164"/>
      <c r="C3" s="17"/>
      <c r="D3" s="14" t="s">
        <v>604</v>
      </c>
      <c r="E3" s="15">
        <v>3</v>
      </c>
    </row>
    <row r="4" spans="1:5" s="89" customFormat="1" ht="18.95" customHeight="1" x14ac:dyDescent="0.2">
      <c r="A4" s="164" t="s">
        <v>623</v>
      </c>
      <c r="B4" s="164"/>
      <c r="C4" s="164"/>
      <c r="D4" s="164"/>
      <c r="E4" s="164"/>
    </row>
    <row r="5" spans="1:5" ht="15" customHeight="1" x14ac:dyDescent="0.2">
      <c r="A5" s="134" t="s">
        <v>41</v>
      </c>
      <c r="B5" s="13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0" t="s">
        <v>569</v>
      </c>
      <c r="B24" s="91" t="s">
        <v>304</v>
      </c>
    </row>
    <row r="25" spans="1:2" x14ac:dyDescent="0.2">
      <c r="A25" s="90" t="s">
        <v>570</v>
      </c>
      <c r="B25" s="91" t="s">
        <v>571</v>
      </c>
    </row>
    <row r="26" spans="1:2" s="89" customFormat="1" x14ac:dyDescent="0.2">
      <c r="A26" s="90" t="s">
        <v>572</v>
      </c>
      <c r="B26" s="91" t="s">
        <v>341</v>
      </c>
    </row>
    <row r="27" spans="1:2" x14ac:dyDescent="0.2">
      <c r="A27" s="90" t="s">
        <v>573</v>
      </c>
      <c r="B27" s="91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89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18" sqref="A18:XFD18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68" t="s">
        <v>662</v>
      </c>
      <c r="B1" s="169"/>
      <c r="C1" s="170"/>
    </row>
    <row r="2" spans="1:3" s="37" customFormat="1" ht="18" customHeight="1" x14ac:dyDescent="0.25">
      <c r="A2" s="171" t="s">
        <v>613</v>
      </c>
      <c r="B2" s="172"/>
      <c r="C2" s="173"/>
    </row>
    <row r="3" spans="1:3" s="37" customFormat="1" ht="18" customHeight="1" x14ac:dyDescent="0.25">
      <c r="A3" s="171" t="s">
        <v>663</v>
      </c>
      <c r="B3" s="174"/>
      <c r="C3" s="173"/>
    </row>
    <row r="4" spans="1:3" s="40" customFormat="1" ht="18" customHeight="1" x14ac:dyDescent="0.2">
      <c r="A4" s="175" t="s">
        <v>614</v>
      </c>
      <c r="B4" s="176"/>
      <c r="C4" s="177"/>
    </row>
    <row r="5" spans="1:3" s="38" customFormat="1" x14ac:dyDescent="0.2">
      <c r="A5" s="58" t="s">
        <v>521</v>
      </c>
      <c r="B5" s="58"/>
      <c r="C5" s="141">
        <v>4689165.8899999997</v>
      </c>
    </row>
    <row r="6" spans="1:3" x14ac:dyDescent="0.2">
      <c r="A6" s="66" t="s">
        <v>522</v>
      </c>
      <c r="B6" s="66"/>
      <c r="C6" s="142">
        <f>SUM(C7:C12)</f>
        <v>0</v>
      </c>
    </row>
    <row r="7" spans="1:3" x14ac:dyDescent="0.2">
      <c r="A7" s="72" t="s">
        <v>523</v>
      </c>
      <c r="B7" s="71" t="s">
        <v>342</v>
      </c>
      <c r="C7" s="143">
        <v>0</v>
      </c>
    </row>
    <row r="8" spans="1:3" x14ac:dyDescent="0.2">
      <c r="A8" s="60" t="s">
        <v>524</v>
      </c>
      <c r="B8" s="61" t="s">
        <v>533</v>
      </c>
      <c r="C8" s="143">
        <v>0</v>
      </c>
    </row>
    <row r="9" spans="1:3" x14ac:dyDescent="0.2">
      <c r="A9" s="60" t="s">
        <v>525</v>
      </c>
      <c r="B9" s="61" t="s">
        <v>350</v>
      </c>
      <c r="C9" s="143">
        <v>0</v>
      </c>
    </row>
    <row r="10" spans="1:3" x14ac:dyDescent="0.2">
      <c r="A10" s="60" t="s">
        <v>526</v>
      </c>
      <c r="B10" s="61" t="s">
        <v>351</v>
      </c>
      <c r="C10" s="143">
        <v>0</v>
      </c>
    </row>
    <row r="11" spans="1:3" x14ac:dyDescent="0.2">
      <c r="A11" s="60" t="s">
        <v>527</v>
      </c>
      <c r="B11" s="61" t="s">
        <v>352</v>
      </c>
      <c r="C11" s="143">
        <v>0</v>
      </c>
    </row>
    <row r="12" spans="1:3" x14ac:dyDescent="0.2">
      <c r="A12" s="62" t="s">
        <v>528</v>
      </c>
      <c r="B12" s="63" t="s">
        <v>529</v>
      </c>
      <c r="C12" s="143">
        <v>0</v>
      </c>
    </row>
    <row r="13" spans="1:3" x14ac:dyDescent="0.2">
      <c r="A13" s="70"/>
      <c r="B13" s="64"/>
      <c r="C13" s="65"/>
    </row>
    <row r="14" spans="1:3" x14ac:dyDescent="0.2">
      <c r="A14" s="66" t="s">
        <v>82</v>
      </c>
      <c r="B14" s="59"/>
      <c r="C14" s="142">
        <f>SUM(C15:C17)</f>
        <v>0</v>
      </c>
    </row>
    <row r="15" spans="1:3" x14ac:dyDescent="0.2">
      <c r="A15" s="67">
        <v>3.1</v>
      </c>
      <c r="B15" s="61" t="s">
        <v>532</v>
      </c>
      <c r="C15" s="143">
        <v>0</v>
      </c>
    </row>
    <row r="16" spans="1:3" x14ac:dyDescent="0.2">
      <c r="A16" s="68">
        <v>3.2</v>
      </c>
      <c r="B16" s="61" t="s">
        <v>530</v>
      </c>
      <c r="C16" s="143">
        <v>0</v>
      </c>
    </row>
    <row r="17" spans="1:3" x14ac:dyDescent="0.2">
      <c r="A17" s="68">
        <v>3.3</v>
      </c>
      <c r="B17" s="63" t="s">
        <v>531</v>
      </c>
      <c r="C17" s="144">
        <v>0</v>
      </c>
    </row>
    <row r="18" spans="1:3" x14ac:dyDescent="0.2">
      <c r="A18" s="69" t="s">
        <v>660</v>
      </c>
      <c r="B18" s="69"/>
      <c r="C18" s="141">
        <f>C5+C6-C14</f>
        <v>4689165.8899999997</v>
      </c>
    </row>
    <row r="20" spans="1:3" x14ac:dyDescent="0.2">
      <c r="B20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7:A1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78" t="s">
        <v>662</v>
      </c>
      <c r="B1" s="179"/>
      <c r="C1" s="180"/>
    </row>
    <row r="2" spans="1:3" s="41" customFormat="1" ht="18.95" customHeight="1" x14ac:dyDescent="0.25">
      <c r="A2" s="181" t="s">
        <v>615</v>
      </c>
      <c r="B2" s="182"/>
      <c r="C2" s="183"/>
    </row>
    <row r="3" spans="1:3" s="41" customFormat="1" ht="18.95" customHeight="1" x14ac:dyDescent="0.25">
      <c r="A3" s="181" t="s">
        <v>663</v>
      </c>
      <c r="B3" s="184"/>
      <c r="C3" s="183"/>
    </row>
    <row r="4" spans="1:3" s="42" customFormat="1" x14ac:dyDescent="0.2">
      <c r="A4" s="175" t="s">
        <v>614</v>
      </c>
      <c r="B4" s="176"/>
      <c r="C4" s="177"/>
    </row>
    <row r="5" spans="1:3" x14ac:dyDescent="0.2">
      <c r="A5" s="80" t="s">
        <v>534</v>
      </c>
      <c r="B5" s="58"/>
      <c r="C5" s="145">
        <v>3900564.32</v>
      </c>
    </row>
    <row r="6" spans="1:3" x14ac:dyDescent="0.2">
      <c r="A6" s="74"/>
      <c r="B6" s="59"/>
      <c r="C6" s="75"/>
    </row>
    <row r="7" spans="1:3" x14ac:dyDescent="0.2">
      <c r="A7" s="66" t="s">
        <v>535</v>
      </c>
      <c r="B7" s="76"/>
      <c r="C7" s="142">
        <f>SUM(C8:C28)</f>
        <v>0</v>
      </c>
    </row>
    <row r="8" spans="1:3" x14ac:dyDescent="0.2">
      <c r="A8" s="124">
        <v>2.1</v>
      </c>
      <c r="B8" s="81" t="s">
        <v>370</v>
      </c>
      <c r="C8" s="146">
        <v>0</v>
      </c>
    </row>
    <row r="9" spans="1:3" x14ac:dyDescent="0.2">
      <c r="A9" s="124">
        <v>2.2000000000000002</v>
      </c>
      <c r="B9" s="81" t="s">
        <v>367</v>
      </c>
      <c r="C9" s="146">
        <v>0</v>
      </c>
    </row>
    <row r="10" spans="1:3" x14ac:dyDescent="0.2">
      <c r="A10" s="86">
        <v>2.2999999999999998</v>
      </c>
      <c r="B10" s="73" t="s">
        <v>237</v>
      </c>
      <c r="C10" s="146">
        <v>0</v>
      </c>
    </row>
    <row r="11" spans="1:3" x14ac:dyDescent="0.2">
      <c r="A11" s="86">
        <v>2.4</v>
      </c>
      <c r="B11" s="73" t="s">
        <v>238</v>
      </c>
      <c r="C11" s="146">
        <v>0</v>
      </c>
    </row>
    <row r="12" spans="1:3" x14ac:dyDescent="0.2">
      <c r="A12" s="86">
        <v>2.5</v>
      </c>
      <c r="B12" s="73" t="s">
        <v>239</v>
      </c>
      <c r="C12" s="146">
        <v>0</v>
      </c>
    </row>
    <row r="13" spans="1:3" x14ac:dyDescent="0.2">
      <c r="A13" s="86">
        <v>2.6</v>
      </c>
      <c r="B13" s="73" t="s">
        <v>240</v>
      </c>
      <c r="C13" s="146">
        <v>0</v>
      </c>
    </row>
    <row r="14" spans="1:3" x14ac:dyDescent="0.2">
      <c r="A14" s="86">
        <v>2.7</v>
      </c>
      <c r="B14" s="73" t="s">
        <v>241</v>
      </c>
      <c r="C14" s="146">
        <v>0</v>
      </c>
    </row>
    <row r="15" spans="1:3" x14ac:dyDescent="0.2">
      <c r="A15" s="86">
        <v>2.8</v>
      </c>
      <c r="B15" s="73" t="s">
        <v>242</v>
      </c>
      <c r="C15" s="146">
        <v>0</v>
      </c>
    </row>
    <row r="16" spans="1:3" x14ac:dyDescent="0.2">
      <c r="A16" s="86">
        <v>2.9</v>
      </c>
      <c r="B16" s="73" t="s">
        <v>244</v>
      </c>
      <c r="C16" s="146">
        <v>0</v>
      </c>
    </row>
    <row r="17" spans="1:3" x14ac:dyDescent="0.2">
      <c r="A17" s="86" t="s">
        <v>536</v>
      </c>
      <c r="B17" s="73" t="s">
        <v>537</v>
      </c>
      <c r="C17" s="146">
        <v>0</v>
      </c>
    </row>
    <row r="18" spans="1:3" x14ac:dyDescent="0.2">
      <c r="A18" s="86" t="s">
        <v>562</v>
      </c>
      <c r="B18" s="73" t="s">
        <v>246</v>
      </c>
      <c r="C18" s="146">
        <v>0</v>
      </c>
    </row>
    <row r="19" spans="1:3" x14ac:dyDescent="0.2">
      <c r="A19" s="86" t="s">
        <v>563</v>
      </c>
      <c r="B19" s="73" t="s">
        <v>538</v>
      </c>
      <c r="C19" s="146">
        <v>0</v>
      </c>
    </row>
    <row r="20" spans="1:3" x14ac:dyDescent="0.2">
      <c r="A20" s="86" t="s">
        <v>564</v>
      </c>
      <c r="B20" s="73" t="s">
        <v>539</v>
      </c>
      <c r="C20" s="146">
        <v>0</v>
      </c>
    </row>
    <row r="21" spans="1:3" x14ac:dyDescent="0.2">
      <c r="A21" s="86" t="s">
        <v>565</v>
      </c>
      <c r="B21" s="73" t="s">
        <v>540</v>
      </c>
      <c r="C21" s="146">
        <v>0</v>
      </c>
    </row>
    <row r="22" spans="1:3" x14ac:dyDescent="0.2">
      <c r="A22" s="86" t="s">
        <v>541</v>
      </c>
      <c r="B22" s="73" t="s">
        <v>542</v>
      </c>
      <c r="C22" s="146">
        <v>0</v>
      </c>
    </row>
    <row r="23" spans="1:3" x14ac:dyDescent="0.2">
      <c r="A23" s="86" t="s">
        <v>543</v>
      </c>
      <c r="B23" s="73" t="s">
        <v>544</v>
      </c>
      <c r="C23" s="146">
        <v>0</v>
      </c>
    </row>
    <row r="24" spans="1:3" x14ac:dyDescent="0.2">
      <c r="A24" s="86" t="s">
        <v>545</v>
      </c>
      <c r="B24" s="73" t="s">
        <v>546</v>
      </c>
      <c r="C24" s="146">
        <v>0</v>
      </c>
    </row>
    <row r="25" spans="1:3" x14ac:dyDescent="0.2">
      <c r="A25" s="86" t="s">
        <v>547</v>
      </c>
      <c r="B25" s="73" t="s">
        <v>548</v>
      </c>
      <c r="C25" s="146">
        <v>0</v>
      </c>
    </row>
    <row r="26" spans="1:3" x14ac:dyDescent="0.2">
      <c r="A26" s="86" t="s">
        <v>549</v>
      </c>
      <c r="B26" s="73" t="s">
        <v>550</v>
      </c>
      <c r="C26" s="146">
        <v>0</v>
      </c>
    </row>
    <row r="27" spans="1:3" x14ac:dyDescent="0.2">
      <c r="A27" s="86" t="s">
        <v>551</v>
      </c>
      <c r="B27" s="73" t="s">
        <v>552</v>
      </c>
      <c r="C27" s="146">
        <v>0</v>
      </c>
    </row>
    <row r="28" spans="1:3" x14ac:dyDescent="0.2">
      <c r="A28" s="86" t="s">
        <v>553</v>
      </c>
      <c r="B28" s="81" t="s">
        <v>554</v>
      </c>
      <c r="C28" s="146">
        <v>0</v>
      </c>
    </row>
    <row r="29" spans="1:3" x14ac:dyDescent="0.2">
      <c r="A29" s="87"/>
      <c r="B29" s="82"/>
      <c r="C29" s="83"/>
    </row>
    <row r="30" spans="1:3" x14ac:dyDescent="0.2">
      <c r="A30" s="84" t="s">
        <v>555</v>
      </c>
      <c r="B30" s="85"/>
      <c r="C30" s="147">
        <f>SUM(C31:C35)</f>
        <v>0</v>
      </c>
    </row>
    <row r="31" spans="1:3" x14ac:dyDescent="0.2">
      <c r="A31" s="86" t="s">
        <v>556</v>
      </c>
      <c r="B31" s="73" t="s">
        <v>439</v>
      </c>
      <c r="C31" s="146">
        <v>0</v>
      </c>
    </row>
    <row r="32" spans="1:3" x14ac:dyDescent="0.2">
      <c r="A32" s="86" t="s">
        <v>557</v>
      </c>
      <c r="B32" s="73" t="s">
        <v>80</v>
      </c>
      <c r="C32" s="146">
        <v>0</v>
      </c>
    </row>
    <row r="33" spans="1:3" x14ac:dyDescent="0.2">
      <c r="A33" s="86" t="s">
        <v>558</v>
      </c>
      <c r="B33" s="73" t="s">
        <v>449</v>
      </c>
      <c r="C33" s="146">
        <v>0</v>
      </c>
    </row>
    <row r="34" spans="1:3" x14ac:dyDescent="0.2">
      <c r="A34" s="86" t="s">
        <v>559</v>
      </c>
      <c r="B34" s="73" t="s">
        <v>455</v>
      </c>
      <c r="C34" s="146">
        <v>0</v>
      </c>
    </row>
    <row r="35" spans="1:3" x14ac:dyDescent="0.2">
      <c r="A35" s="86" t="s">
        <v>560</v>
      </c>
      <c r="B35" s="81" t="s">
        <v>561</v>
      </c>
      <c r="C35" s="148">
        <v>0</v>
      </c>
    </row>
    <row r="36" spans="1:3" x14ac:dyDescent="0.2">
      <c r="A36" s="74"/>
      <c r="B36" s="77"/>
      <c r="C36" s="78"/>
    </row>
    <row r="37" spans="1:3" x14ac:dyDescent="0.2">
      <c r="A37" s="79" t="s">
        <v>661</v>
      </c>
      <c r="B37" s="58"/>
      <c r="C37" s="141">
        <f>C5-C7+C30</f>
        <v>3900564.32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topLeftCell="A16" workbookViewId="0">
      <selection activeCell="A5" sqref="A5:XFD6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67" t="s">
        <v>662</v>
      </c>
      <c r="B1" s="185"/>
      <c r="C1" s="185"/>
      <c r="D1" s="185"/>
      <c r="E1" s="185"/>
      <c r="F1" s="185"/>
      <c r="G1" s="27" t="s">
        <v>605</v>
      </c>
      <c r="H1" s="28">
        <v>2023</v>
      </c>
    </row>
    <row r="2" spans="1:10" ht="18.95" customHeight="1" x14ac:dyDescent="0.2">
      <c r="A2" s="167" t="s">
        <v>616</v>
      </c>
      <c r="B2" s="185"/>
      <c r="C2" s="185"/>
      <c r="D2" s="185"/>
      <c r="E2" s="185"/>
      <c r="F2" s="185"/>
      <c r="G2" s="27" t="s">
        <v>606</v>
      </c>
      <c r="H2" s="28" t="s">
        <v>608</v>
      </c>
    </row>
    <row r="3" spans="1:10" ht="18.95" customHeight="1" x14ac:dyDescent="0.2">
      <c r="A3" s="186" t="s">
        <v>663</v>
      </c>
      <c r="B3" s="187"/>
      <c r="C3" s="187"/>
      <c r="D3" s="187"/>
      <c r="E3" s="187"/>
      <c r="F3" s="187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5" spans="1:10" x14ac:dyDescent="0.2">
      <c r="A5" s="32" t="s">
        <v>144</v>
      </c>
      <c r="B5" s="32" t="s">
        <v>487</v>
      </c>
      <c r="C5" s="32" t="s">
        <v>178</v>
      </c>
      <c r="D5" s="32" t="s">
        <v>488</v>
      </c>
      <c r="E5" s="32" t="s">
        <v>489</v>
      </c>
      <c r="F5" s="32" t="s">
        <v>177</v>
      </c>
      <c r="G5" s="32" t="s">
        <v>122</v>
      </c>
      <c r="H5" s="32" t="s">
        <v>180</v>
      </c>
      <c r="I5" s="32" t="s">
        <v>181</v>
      </c>
      <c r="J5" s="32" t="s">
        <v>182</v>
      </c>
    </row>
    <row r="6" spans="1:10" s="44" customFormat="1" x14ac:dyDescent="0.2">
      <c r="A6" s="43">
        <v>7000</v>
      </c>
      <c r="B6" s="44" t="s">
        <v>123</v>
      </c>
    </row>
    <row r="7" spans="1:10" x14ac:dyDescent="0.2">
      <c r="A7" s="29">
        <v>7110</v>
      </c>
      <c r="B7" s="29" t="s">
        <v>122</v>
      </c>
      <c r="C7" s="34">
        <v>0</v>
      </c>
      <c r="D7" s="34">
        <v>0</v>
      </c>
      <c r="E7" s="34">
        <v>0</v>
      </c>
      <c r="F7" s="34">
        <f>C7+D7+E7</f>
        <v>0</v>
      </c>
    </row>
    <row r="8" spans="1:10" x14ac:dyDescent="0.2">
      <c r="A8" s="29">
        <v>7120</v>
      </c>
      <c r="B8" s="29" t="s">
        <v>121</v>
      </c>
      <c r="C8" s="34">
        <v>0</v>
      </c>
      <c r="D8" s="34">
        <v>0</v>
      </c>
      <c r="E8" s="34">
        <v>0</v>
      </c>
      <c r="F8" s="34">
        <f t="shared" ref="F8:F45" si="0">C8+D8+E8</f>
        <v>0</v>
      </c>
    </row>
    <row r="9" spans="1:10" x14ac:dyDescent="0.2">
      <c r="A9" s="29">
        <v>7130</v>
      </c>
      <c r="B9" s="29" t="s">
        <v>120</v>
      </c>
      <c r="C9" s="34">
        <v>0</v>
      </c>
      <c r="D9" s="34">
        <v>0</v>
      </c>
      <c r="E9" s="34">
        <v>0</v>
      </c>
      <c r="F9" s="34">
        <f t="shared" si="0"/>
        <v>0</v>
      </c>
    </row>
    <row r="10" spans="1:10" x14ac:dyDescent="0.2">
      <c r="A10" s="29">
        <v>7140</v>
      </c>
      <c r="B10" s="29" t="s">
        <v>119</v>
      </c>
      <c r="C10" s="34">
        <v>0</v>
      </c>
      <c r="D10" s="34">
        <v>0</v>
      </c>
      <c r="E10" s="34">
        <v>0</v>
      </c>
      <c r="F10" s="34">
        <f t="shared" si="0"/>
        <v>0</v>
      </c>
    </row>
    <row r="11" spans="1:10" x14ac:dyDescent="0.2">
      <c r="A11" s="29">
        <v>7150</v>
      </c>
      <c r="B11" s="29" t="s">
        <v>118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7160</v>
      </c>
      <c r="B12" s="29" t="s">
        <v>117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7210</v>
      </c>
      <c r="B13" s="29" t="s">
        <v>116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7220</v>
      </c>
      <c r="B14" s="29" t="s">
        <v>115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7230</v>
      </c>
      <c r="B15" s="29" t="s">
        <v>114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7240</v>
      </c>
      <c r="B16" s="29" t="s">
        <v>113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7250</v>
      </c>
      <c r="B17" s="29" t="s">
        <v>112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7260</v>
      </c>
      <c r="B18" s="29" t="s">
        <v>111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7310</v>
      </c>
      <c r="B19" s="29" t="s">
        <v>110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7320</v>
      </c>
      <c r="B20" s="29" t="s">
        <v>109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7330</v>
      </c>
      <c r="B21" s="29" t="s">
        <v>108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7340</v>
      </c>
      <c r="B22" s="29" t="s">
        <v>107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7350</v>
      </c>
      <c r="B23" s="29" t="s">
        <v>106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7360</v>
      </c>
      <c r="B24" s="29" t="s">
        <v>105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7410</v>
      </c>
      <c r="B25" s="29" t="s">
        <v>104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7420</v>
      </c>
      <c r="B26" s="29" t="s">
        <v>103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7510</v>
      </c>
      <c r="B27" s="29" t="s">
        <v>102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7520</v>
      </c>
      <c r="B28" s="29" t="s">
        <v>101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7610</v>
      </c>
      <c r="B29" s="29" t="s">
        <v>100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7620</v>
      </c>
      <c r="B30" s="29" t="s">
        <v>99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7630</v>
      </c>
      <c r="B31" s="29" t="s">
        <v>98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7640</v>
      </c>
      <c r="B32" s="29" t="s">
        <v>97</v>
      </c>
      <c r="C32" s="34">
        <v>0</v>
      </c>
      <c r="D32" s="34">
        <v>0</v>
      </c>
      <c r="E32" s="34">
        <v>0</v>
      </c>
      <c r="F32" s="34">
        <f t="shared" ref="F32" si="1">C32+D32+E32</f>
        <v>0</v>
      </c>
    </row>
    <row r="33" spans="1:6" s="44" customFormat="1" x14ac:dyDescent="0.2">
      <c r="A33" s="43">
        <v>8000</v>
      </c>
      <c r="B33" s="44" t="s">
        <v>95</v>
      </c>
    </row>
    <row r="34" spans="1:6" x14ac:dyDescent="0.2">
      <c r="A34" s="29">
        <v>8110</v>
      </c>
      <c r="B34" s="29" t="s">
        <v>94</v>
      </c>
      <c r="C34" s="34">
        <v>0</v>
      </c>
      <c r="D34" s="34">
        <v>6088263.2699999996</v>
      </c>
      <c r="E34" s="34">
        <v>0</v>
      </c>
      <c r="F34" s="34">
        <f t="shared" si="0"/>
        <v>6088263.2699999996</v>
      </c>
    </row>
    <row r="35" spans="1:6" x14ac:dyDescent="0.2">
      <c r="A35" s="29">
        <v>8120</v>
      </c>
      <c r="B35" s="29" t="s">
        <v>93</v>
      </c>
      <c r="C35" s="34">
        <v>0</v>
      </c>
      <c r="D35" s="34">
        <v>5685102.3899999997</v>
      </c>
      <c r="E35" s="34">
        <v>-7106834.7699999996</v>
      </c>
      <c r="F35" s="34">
        <f t="shared" si="0"/>
        <v>-1421732.38</v>
      </c>
    </row>
    <row r="36" spans="1:6" x14ac:dyDescent="0.2">
      <c r="A36" s="29">
        <v>8130</v>
      </c>
      <c r="B36" s="29" t="s">
        <v>92</v>
      </c>
      <c r="C36" s="34">
        <v>0</v>
      </c>
      <c r="D36" s="34">
        <v>22635</v>
      </c>
      <c r="E36" s="34">
        <v>0</v>
      </c>
      <c r="F36" s="34">
        <f t="shared" si="0"/>
        <v>22635</v>
      </c>
    </row>
    <row r="37" spans="1:6" x14ac:dyDescent="0.2">
      <c r="A37" s="29">
        <v>8140</v>
      </c>
      <c r="B37" s="29" t="s">
        <v>91</v>
      </c>
      <c r="C37" s="34">
        <v>0</v>
      </c>
      <c r="D37" s="34">
        <v>995936.5</v>
      </c>
      <c r="E37" s="34">
        <v>-995936.5</v>
      </c>
      <c r="F37" s="34">
        <f t="shared" si="0"/>
        <v>0</v>
      </c>
    </row>
    <row r="38" spans="1:6" x14ac:dyDescent="0.2">
      <c r="A38" s="29">
        <v>8150</v>
      </c>
      <c r="B38" s="29" t="s">
        <v>90</v>
      </c>
      <c r="C38" s="34">
        <v>0</v>
      </c>
      <c r="D38" s="34">
        <v>-2117121.31</v>
      </c>
      <c r="E38" s="34">
        <v>-2572044.58</v>
      </c>
      <c r="F38" s="34">
        <f t="shared" si="0"/>
        <v>-4689165.8900000006</v>
      </c>
    </row>
    <row r="39" spans="1:6" x14ac:dyDescent="0.2">
      <c r="A39" s="29">
        <v>8210</v>
      </c>
      <c r="B39" s="29" t="s">
        <v>89</v>
      </c>
      <c r="C39" s="34">
        <v>0</v>
      </c>
      <c r="D39" s="34">
        <v>0</v>
      </c>
      <c r="E39" s="34">
        <v>-6088263.2699999996</v>
      </c>
      <c r="F39" s="34">
        <f t="shared" si="0"/>
        <v>-6088263.2699999996</v>
      </c>
    </row>
    <row r="40" spans="1:6" x14ac:dyDescent="0.2">
      <c r="A40" s="29">
        <v>8220</v>
      </c>
      <c r="B40" s="29" t="s">
        <v>88</v>
      </c>
      <c r="C40" s="34">
        <v>0</v>
      </c>
      <c r="D40" s="34">
        <v>6141298.2699999996</v>
      </c>
      <c r="E40" s="34">
        <v>-4075901.15</v>
      </c>
      <c r="F40" s="34">
        <f t="shared" si="0"/>
        <v>2065397.1199999996</v>
      </c>
    </row>
    <row r="41" spans="1:6" x14ac:dyDescent="0.2">
      <c r="A41" s="29">
        <v>8230</v>
      </c>
      <c r="B41" s="29" t="s">
        <v>87</v>
      </c>
      <c r="C41" s="34">
        <v>0</v>
      </c>
      <c r="D41" s="34">
        <v>30400</v>
      </c>
      <c r="E41" s="34">
        <v>-53035</v>
      </c>
      <c r="F41" s="34">
        <f t="shared" si="0"/>
        <v>-22635</v>
      </c>
    </row>
    <row r="42" spans="1:6" x14ac:dyDescent="0.2">
      <c r="A42" s="29">
        <v>8240</v>
      </c>
      <c r="B42" s="29" t="s">
        <v>86</v>
      </c>
      <c r="C42" s="34">
        <v>0</v>
      </c>
      <c r="D42" s="34">
        <v>1667685.79</v>
      </c>
      <c r="E42" s="34">
        <v>-1522748.96</v>
      </c>
      <c r="F42" s="34">
        <f t="shared" si="0"/>
        <v>144936.83000000007</v>
      </c>
    </row>
    <row r="43" spans="1:6" x14ac:dyDescent="0.2">
      <c r="A43" s="29">
        <v>8250</v>
      </c>
      <c r="B43" s="29" t="s">
        <v>85</v>
      </c>
      <c r="C43" s="34">
        <v>0</v>
      </c>
      <c r="D43" s="34">
        <v>2019292.57</v>
      </c>
      <c r="E43" s="34">
        <v>-2019292.57</v>
      </c>
      <c r="F43" s="34">
        <f t="shared" si="0"/>
        <v>0</v>
      </c>
    </row>
    <row r="44" spans="1:6" x14ac:dyDescent="0.2">
      <c r="A44" s="29">
        <v>8260</v>
      </c>
      <c r="B44" s="29" t="s">
        <v>84</v>
      </c>
      <c r="C44" s="34">
        <v>0</v>
      </c>
      <c r="D44" s="34">
        <v>317922.76</v>
      </c>
      <c r="E44" s="34">
        <v>-317922.76</v>
      </c>
      <c r="F44" s="34">
        <f t="shared" si="0"/>
        <v>0</v>
      </c>
    </row>
    <row r="45" spans="1:6" x14ac:dyDescent="0.2">
      <c r="A45" s="29">
        <v>8270</v>
      </c>
      <c r="B45" s="29" t="s">
        <v>83</v>
      </c>
      <c r="C45" s="34">
        <v>0</v>
      </c>
      <c r="D45" s="34">
        <v>2177875.9900000002</v>
      </c>
      <c r="E45" s="34">
        <v>1722688.33</v>
      </c>
      <c r="F45" s="34">
        <f t="shared" si="0"/>
        <v>3900564.3200000003</v>
      </c>
    </row>
    <row r="47" spans="1:6" x14ac:dyDescent="0.2">
      <c r="B47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1" t="s">
        <v>50</v>
      </c>
      <c r="C1" s="112"/>
      <c r="D1" s="112"/>
      <c r="E1" s="113"/>
    </row>
    <row r="2" spans="1:8" ht="15" customHeight="1" x14ac:dyDescent="0.2">
      <c r="A2" s="2" t="s">
        <v>31</v>
      </c>
    </row>
    <row r="3" spans="1:8" x14ac:dyDescent="0.2">
      <c r="A3" s="1"/>
    </row>
    <row r="4" spans="1:8" s="115" customFormat="1" x14ac:dyDescent="0.2">
      <c r="A4" s="114" t="s">
        <v>33</v>
      </c>
    </row>
    <row r="5" spans="1:8" s="115" customFormat="1" ht="39.950000000000003" customHeight="1" x14ac:dyDescent="0.2">
      <c r="A5" s="188" t="s">
        <v>34</v>
      </c>
      <c r="B5" s="188"/>
      <c r="C5" s="188"/>
      <c r="D5" s="188"/>
      <c r="E5" s="188"/>
      <c r="H5" s="116"/>
    </row>
    <row r="6" spans="1:8" s="115" customFormat="1" x14ac:dyDescent="0.2">
      <c r="A6" s="117"/>
      <c r="B6" s="117"/>
      <c r="C6" s="117"/>
      <c r="D6" s="117"/>
      <c r="H6" s="116"/>
    </row>
    <row r="7" spans="1:8" s="115" customFormat="1" ht="12.75" x14ac:dyDescent="0.2">
      <c r="A7" s="116" t="s">
        <v>35</v>
      </c>
      <c r="B7" s="116"/>
      <c r="C7" s="116"/>
      <c r="D7" s="116"/>
    </row>
    <row r="8" spans="1:8" s="115" customFormat="1" x14ac:dyDescent="0.2">
      <c r="A8" s="116"/>
      <c r="B8" s="116"/>
      <c r="C8" s="116"/>
      <c r="D8" s="116"/>
    </row>
    <row r="9" spans="1:8" s="115" customFormat="1" x14ac:dyDescent="0.2">
      <c r="A9" s="130" t="s">
        <v>123</v>
      </c>
      <c r="B9" s="116"/>
      <c r="C9" s="116"/>
      <c r="D9" s="116"/>
    </row>
    <row r="10" spans="1:8" s="115" customFormat="1" ht="26.1" customHeight="1" x14ac:dyDescent="0.2">
      <c r="A10" s="118" t="s">
        <v>592</v>
      </c>
      <c r="B10" s="189" t="s">
        <v>36</v>
      </c>
      <c r="C10" s="189"/>
      <c r="D10" s="189"/>
      <c r="E10" s="189"/>
    </row>
    <row r="11" spans="1:8" s="115" customFormat="1" ht="12.95" customHeight="1" x14ac:dyDescent="0.2">
      <c r="A11" s="119" t="s">
        <v>593</v>
      </c>
      <c r="B11" s="120" t="s">
        <v>37</v>
      </c>
      <c r="C11" s="120"/>
      <c r="D11" s="120"/>
      <c r="E11" s="120"/>
    </row>
    <row r="12" spans="1:8" s="115" customFormat="1" ht="26.1" customHeight="1" x14ac:dyDescent="0.2">
      <c r="A12" s="119" t="s">
        <v>594</v>
      </c>
      <c r="B12" s="189" t="s">
        <v>38</v>
      </c>
      <c r="C12" s="189"/>
      <c r="D12" s="189"/>
      <c r="E12" s="189"/>
    </row>
    <row r="13" spans="1:8" s="115" customFormat="1" ht="26.1" customHeight="1" x14ac:dyDescent="0.2">
      <c r="A13" s="119" t="s">
        <v>595</v>
      </c>
      <c r="B13" s="189" t="s">
        <v>39</v>
      </c>
      <c r="C13" s="189"/>
      <c r="D13" s="189"/>
      <c r="E13" s="189"/>
    </row>
    <row r="14" spans="1:8" s="115" customFormat="1" ht="11.25" customHeight="1" x14ac:dyDescent="0.2">
      <c r="A14" s="121"/>
      <c r="B14" s="122"/>
      <c r="C14" s="122"/>
      <c r="D14" s="122"/>
      <c r="E14" s="122"/>
    </row>
    <row r="15" spans="1:8" s="115" customFormat="1" ht="39" customHeight="1" x14ac:dyDescent="0.2">
      <c r="A15" s="118" t="s">
        <v>596</v>
      </c>
      <c r="B15" s="120" t="s">
        <v>40</v>
      </c>
    </row>
    <row r="16" spans="1:8" s="115" customFormat="1" ht="12.95" customHeight="1" x14ac:dyDescent="0.2">
      <c r="A16" s="119" t="s">
        <v>597</v>
      </c>
    </row>
    <row r="17" spans="1:4" s="115" customFormat="1" ht="12.95" customHeight="1" x14ac:dyDescent="0.2">
      <c r="A17" s="120"/>
    </row>
    <row r="18" spans="1:4" s="115" customFormat="1" ht="12.95" customHeight="1" x14ac:dyDescent="0.2">
      <c r="A18" s="130" t="s">
        <v>95</v>
      </c>
    </row>
    <row r="19" spans="1:4" s="115" customFormat="1" ht="12.95" customHeight="1" x14ac:dyDescent="0.2">
      <c r="A19" s="123" t="s">
        <v>598</v>
      </c>
    </row>
    <row r="20" spans="1:4" s="115" customFormat="1" ht="12.95" customHeight="1" x14ac:dyDescent="0.2">
      <c r="A20" s="123" t="s">
        <v>599</v>
      </c>
    </row>
    <row r="21" spans="1:4" s="115" customFormat="1" x14ac:dyDescent="0.2">
      <c r="A21" s="116"/>
    </row>
    <row r="22" spans="1:4" s="115" customFormat="1" x14ac:dyDescent="0.2">
      <c r="A22" s="116" t="s">
        <v>516</v>
      </c>
      <c r="B22" s="116"/>
      <c r="C22" s="116"/>
      <c r="D22" s="116"/>
    </row>
    <row r="23" spans="1:4" s="115" customFormat="1" x14ac:dyDescent="0.2">
      <c r="A23" s="116" t="s">
        <v>517</v>
      </c>
      <c r="B23" s="116"/>
      <c r="C23" s="116"/>
      <c r="D23" s="116"/>
    </row>
    <row r="24" spans="1:4" s="115" customFormat="1" x14ac:dyDescent="0.2">
      <c r="A24" s="116" t="s">
        <v>518</v>
      </c>
      <c r="B24" s="116"/>
      <c r="C24" s="116"/>
      <c r="D24" s="116"/>
    </row>
    <row r="25" spans="1:4" s="115" customFormat="1" x14ac:dyDescent="0.2">
      <c r="A25" s="116" t="s">
        <v>519</v>
      </c>
      <c r="B25" s="116"/>
      <c r="C25" s="116"/>
      <c r="D25" s="116"/>
    </row>
    <row r="26" spans="1:4" s="115" customFormat="1" x14ac:dyDescent="0.2">
      <c r="A26" s="116" t="s">
        <v>520</v>
      </c>
      <c r="B26" s="116"/>
      <c r="C26" s="116"/>
      <c r="D26" s="116"/>
    </row>
    <row r="27" spans="1:4" s="115" customFormat="1" x14ac:dyDescent="0.2">
      <c r="A27" s="116"/>
      <c r="B27" s="116"/>
      <c r="C27" s="116"/>
      <c r="D27" s="116"/>
    </row>
    <row r="28" spans="1:4" s="115" customFormat="1" ht="12" x14ac:dyDescent="0.2">
      <c r="A28" s="121" t="s">
        <v>96</v>
      </c>
      <c r="B28" s="116"/>
      <c r="C28" s="116"/>
      <c r="D28" s="116"/>
    </row>
    <row r="29" spans="1:4" s="115" customFormat="1" x14ac:dyDescent="0.2">
      <c r="A29" s="116"/>
      <c r="B29" s="116"/>
      <c r="C29" s="116"/>
      <c r="D29" s="116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7"/>
  <sheetViews>
    <sheetView topLeftCell="A103" zoomScale="106" zoomScaleNormal="106" workbookViewId="0">
      <selection activeCell="C142" sqref="C142:C143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5" t="s">
        <v>662</v>
      </c>
      <c r="B1" s="166"/>
      <c r="C1" s="166"/>
      <c r="D1" s="166"/>
      <c r="E1" s="166"/>
      <c r="F1" s="166"/>
      <c r="G1" s="14" t="s">
        <v>605</v>
      </c>
      <c r="H1" s="25">
        <v>2023</v>
      </c>
    </row>
    <row r="2" spans="1:8" s="16" customFormat="1" ht="18.95" customHeight="1" x14ac:dyDescent="0.25">
      <c r="A2" s="165" t="s">
        <v>609</v>
      </c>
      <c r="B2" s="166"/>
      <c r="C2" s="166"/>
      <c r="D2" s="166"/>
      <c r="E2" s="166"/>
      <c r="F2" s="166"/>
      <c r="G2" s="14" t="s">
        <v>606</v>
      </c>
      <c r="H2" s="25" t="s">
        <v>608</v>
      </c>
    </row>
    <row r="3" spans="1:8" s="16" customFormat="1" ht="18.95" customHeight="1" x14ac:dyDescent="0.25">
      <c r="A3" s="165" t="s">
        <v>663</v>
      </c>
      <c r="B3" s="166"/>
      <c r="C3" s="166"/>
      <c r="D3" s="166"/>
      <c r="E3" s="166"/>
      <c r="F3" s="166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5" spans="1:8" x14ac:dyDescent="0.2">
      <c r="A5" s="19" t="s">
        <v>151</v>
      </c>
      <c r="B5" s="19"/>
      <c r="C5" s="19"/>
      <c r="D5" s="19"/>
      <c r="E5" s="19"/>
      <c r="F5" s="19"/>
      <c r="G5" s="19"/>
      <c r="H5" s="19"/>
    </row>
    <row r="6" spans="1:8" x14ac:dyDescent="0.2">
      <c r="A6" s="21" t="s">
        <v>144</v>
      </c>
      <c r="B6" s="21" t="s">
        <v>141</v>
      </c>
      <c r="C6" s="21" t="s">
        <v>142</v>
      </c>
      <c r="D6" s="21" t="s">
        <v>143</v>
      </c>
      <c r="E6" s="21"/>
      <c r="F6" s="21"/>
      <c r="G6" s="21"/>
      <c r="H6" s="21"/>
    </row>
    <row r="7" spans="1:8" x14ac:dyDescent="0.2">
      <c r="A7" s="22">
        <v>1114</v>
      </c>
      <c r="B7" s="20" t="s">
        <v>195</v>
      </c>
      <c r="C7" s="24">
        <v>0</v>
      </c>
    </row>
    <row r="8" spans="1:8" x14ac:dyDescent="0.2">
      <c r="A8" s="22">
        <v>1115</v>
      </c>
      <c r="B8" s="20" t="s">
        <v>196</v>
      </c>
      <c r="C8" s="24">
        <v>0</v>
      </c>
    </row>
    <row r="9" spans="1:8" x14ac:dyDescent="0.2">
      <c r="A9" s="22">
        <v>1121</v>
      </c>
      <c r="B9" s="20" t="s">
        <v>197</v>
      </c>
      <c r="C9" s="24">
        <v>0</v>
      </c>
    </row>
    <row r="10" spans="1:8" x14ac:dyDescent="0.2">
      <c r="A10" s="22">
        <v>1211</v>
      </c>
      <c r="B10" s="20" t="s">
        <v>198</v>
      </c>
      <c r="C10" s="24">
        <v>0</v>
      </c>
    </row>
    <row r="11" spans="1:8" x14ac:dyDescent="0.2">
      <c r="A11" s="19" t="s">
        <v>152</v>
      </c>
      <c r="B11" s="19"/>
      <c r="C11" s="19"/>
      <c r="D11" s="19"/>
      <c r="E11" s="19"/>
      <c r="F11" s="19"/>
      <c r="G11" s="19"/>
      <c r="H11" s="19"/>
    </row>
    <row r="12" spans="1:8" x14ac:dyDescent="0.2">
      <c r="A12" s="21" t="s">
        <v>144</v>
      </c>
      <c r="B12" s="21" t="s">
        <v>141</v>
      </c>
      <c r="C12" s="21" t="s">
        <v>142</v>
      </c>
      <c r="D12" s="21">
        <v>2022</v>
      </c>
      <c r="E12" s="21">
        <v>2021</v>
      </c>
      <c r="F12" s="21">
        <v>2020</v>
      </c>
      <c r="G12" s="21">
        <v>2019</v>
      </c>
      <c r="H12" s="21" t="s">
        <v>185</v>
      </c>
    </row>
    <row r="13" spans="1:8" x14ac:dyDescent="0.2">
      <c r="A13" s="22">
        <v>1122</v>
      </c>
      <c r="B13" s="20" t="s">
        <v>199</v>
      </c>
      <c r="C13" s="24">
        <v>162720.01999999999</v>
      </c>
      <c r="D13" s="24">
        <v>162720.01999999999</v>
      </c>
      <c r="E13" s="24">
        <v>0</v>
      </c>
      <c r="F13" s="24">
        <v>0</v>
      </c>
      <c r="G13" s="24">
        <v>0</v>
      </c>
    </row>
    <row r="14" spans="1:8" x14ac:dyDescent="0.2">
      <c r="A14" s="22">
        <v>1124</v>
      </c>
      <c r="B14" s="20" t="s">
        <v>200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8" x14ac:dyDescent="0.2">
      <c r="A15" s="19" t="s">
        <v>153</v>
      </c>
      <c r="B15" s="19"/>
      <c r="C15" s="19"/>
      <c r="D15" s="19"/>
      <c r="E15" s="19"/>
      <c r="F15" s="19"/>
      <c r="G15" s="19"/>
      <c r="H15" s="19"/>
    </row>
    <row r="16" spans="1:8" x14ac:dyDescent="0.2">
      <c r="A16" s="21" t="s">
        <v>144</v>
      </c>
      <c r="B16" s="21" t="s">
        <v>141</v>
      </c>
      <c r="C16" s="21" t="s">
        <v>142</v>
      </c>
      <c r="D16" s="21" t="s">
        <v>201</v>
      </c>
      <c r="E16" s="21" t="s">
        <v>202</v>
      </c>
      <c r="F16" s="21" t="s">
        <v>203</v>
      </c>
      <c r="G16" s="21" t="s">
        <v>204</v>
      </c>
      <c r="H16" s="21" t="s">
        <v>205</v>
      </c>
    </row>
    <row r="17" spans="1:8" x14ac:dyDescent="0.2">
      <c r="A17" s="22">
        <v>1123</v>
      </c>
      <c r="B17" s="20" t="s">
        <v>206</v>
      </c>
      <c r="C17" s="24">
        <v>1121.21</v>
      </c>
      <c r="D17" s="24">
        <v>1121.21</v>
      </c>
      <c r="E17" s="24">
        <v>0</v>
      </c>
      <c r="F17" s="24">
        <v>0</v>
      </c>
      <c r="G17" s="24">
        <v>0</v>
      </c>
    </row>
    <row r="18" spans="1:8" x14ac:dyDescent="0.2">
      <c r="A18" s="22">
        <v>1125</v>
      </c>
      <c r="B18" s="20" t="s">
        <v>207</v>
      </c>
      <c r="C18" s="24">
        <v>30500</v>
      </c>
      <c r="D18" s="24">
        <v>30500</v>
      </c>
      <c r="E18" s="24">
        <v>0</v>
      </c>
      <c r="F18" s="24">
        <v>0</v>
      </c>
      <c r="G18" s="24">
        <v>0</v>
      </c>
    </row>
    <row r="19" spans="1:8" x14ac:dyDescent="0.2">
      <c r="A19" s="22">
        <v>1126</v>
      </c>
      <c r="B19" s="20" t="s">
        <v>575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8" x14ac:dyDescent="0.2">
      <c r="A20" s="22">
        <v>1129</v>
      </c>
      <c r="B20" s="20" t="s">
        <v>576</v>
      </c>
      <c r="C20" s="24">
        <v>465</v>
      </c>
      <c r="D20" s="24">
        <v>465</v>
      </c>
      <c r="E20" s="24">
        <v>0</v>
      </c>
      <c r="F20" s="24">
        <v>0</v>
      </c>
      <c r="G20" s="24">
        <v>0</v>
      </c>
    </row>
    <row r="21" spans="1:8" x14ac:dyDescent="0.2">
      <c r="A21" s="22">
        <v>1131</v>
      </c>
      <c r="B21" s="20" t="s">
        <v>208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1132</v>
      </c>
      <c r="B22" s="20" t="s">
        <v>209</v>
      </c>
      <c r="C22" s="24">
        <v>7000</v>
      </c>
      <c r="D22" s="24">
        <v>7000</v>
      </c>
      <c r="E22" s="24">
        <v>0</v>
      </c>
      <c r="F22" s="24">
        <v>0</v>
      </c>
      <c r="G22" s="24">
        <v>0</v>
      </c>
    </row>
    <row r="23" spans="1:8" x14ac:dyDescent="0.2">
      <c r="A23" s="22">
        <v>1133</v>
      </c>
      <c r="B23" s="20" t="s">
        <v>210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1134</v>
      </c>
      <c r="B24" s="20" t="s">
        <v>211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1139</v>
      </c>
      <c r="B25" s="20" t="s">
        <v>212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19" t="s">
        <v>577</v>
      </c>
      <c r="B26" s="19"/>
      <c r="C26" s="19"/>
      <c r="D26" s="19"/>
      <c r="E26" s="19"/>
      <c r="F26" s="19"/>
      <c r="G26" s="19"/>
      <c r="H26" s="19"/>
    </row>
    <row r="27" spans="1:8" x14ac:dyDescent="0.2">
      <c r="A27" s="21" t="s">
        <v>144</v>
      </c>
      <c r="B27" s="21" t="s">
        <v>141</v>
      </c>
      <c r="C27" s="21" t="s">
        <v>142</v>
      </c>
      <c r="D27" s="21" t="s">
        <v>156</v>
      </c>
      <c r="E27" s="21" t="s">
        <v>155</v>
      </c>
      <c r="F27" s="21" t="s">
        <v>213</v>
      </c>
      <c r="G27" s="21" t="s">
        <v>158</v>
      </c>
      <c r="H27" s="21"/>
    </row>
    <row r="28" spans="1:8" x14ac:dyDescent="0.2">
      <c r="A28" s="22">
        <v>1140</v>
      </c>
      <c r="B28" s="20" t="s">
        <v>214</v>
      </c>
      <c r="C28" s="24">
        <f>SUM(C29:C33)</f>
        <v>0</v>
      </c>
    </row>
    <row r="29" spans="1:8" x14ac:dyDescent="0.2">
      <c r="A29" s="22">
        <v>1141</v>
      </c>
      <c r="B29" s="20" t="s">
        <v>215</v>
      </c>
      <c r="C29" s="24">
        <v>0</v>
      </c>
    </row>
    <row r="30" spans="1:8" x14ac:dyDescent="0.2">
      <c r="A30" s="22">
        <v>1142</v>
      </c>
      <c r="B30" s="20" t="s">
        <v>216</v>
      </c>
      <c r="C30" s="24">
        <v>0</v>
      </c>
    </row>
    <row r="31" spans="1:8" x14ac:dyDescent="0.2">
      <c r="A31" s="22">
        <v>1143</v>
      </c>
      <c r="B31" s="20" t="s">
        <v>217</v>
      </c>
      <c r="C31" s="24">
        <v>0</v>
      </c>
    </row>
    <row r="32" spans="1:8" x14ac:dyDescent="0.2">
      <c r="A32" s="22">
        <v>1144</v>
      </c>
      <c r="B32" s="20" t="s">
        <v>218</v>
      </c>
      <c r="C32" s="24">
        <v>0</v>
      </c>
    </row>
    <row r="33" spans="1:9" x14ac:dyDescent="0.2">
      <c r="A33" s="22">
        <v>1145</v>
      </c>
      <c r="B33" s="20" t="s">
        <v>219</v>
      </c>
      <c r="C33" s="24">
        <v>0</v>
      </c>
    </row>
    <row r="34" spans="1:9" x14ac:dyDescent="0.2">
      <c r="A34" s="19" t="s">
        <v>220</v>
      </c>
      <c r="B34" s="19"/>
      <c r="C34" s="19"/>
      <c r="D34" s="19"/>
      <c r="E34" s="19"/>
      <c r="F34" s="19"/>
      <c r="G34" s="19"/>
      <c r="H34" s="19"/>
    </row>
    <row r="35" spans="1:9" x14ac:dyDescent="0.2">
      <c r="A35" s="21" t="s">
        <v>144</v>
      </c>
      <c r="B35" s="21" t="s">
        <v>141</v>
      </c>
      <c r="C35" s="21" t="s">
        <v>142</v>
      </c>
      <c r="D35" s="21" t="s">
        <v>154</v>
      </c>
      <c r="E35" s="21" t="s">
        <v>157</v>
      </c>
      <c r="F35" s="21" t="s">
        <v>221</v>
      </c>
      <c r="G35" s="21"/>
      <c r="H35" s="21"/>
    </row>
    <row r="36" spans="1:9" x14ac:dyDescent="0.2">
      <c r="A36" s="22">
        <v>1150</v>
      </c>
      <c r="B36" s="20" t="s">
        <v>222</v>
      </c>
      <c r="C36" s="24">
        <f>C37</f>
        <v>0</v>
      </c>
    </row>
    <row r="37" spans="1:9" x14ac:dyDescent="0.2">
      <c r="A37" s="22">
        <v>1151</v>
      </c>
      <c r="B37" s="20" t="s">
        <v>223</v>
      </c>
      <c r="C37" s="24">
        <v>0</v>
      </c>
    </row>
    <row r="38" spans="1:9" x14ac:dyDescent="0.2">
      <c r="A38" s="19" t="s">
        <v>159</v>
      </c>
      <c r="B38" s="19"/>
      <c r="C38" s="19"/>
      <c r="D38" s="19"/>
      <c r="E38" s="19"/>
      <c r="F38" s="19"/>
      <c r="G38" s="19"/>
      <c r="H38" s="19"/>
    </row>
    <row r="39" spans="1:9" x14ac:dyDescent="0.2">
      <c r="A39" s="21" t="s">
        <v>144</v>
      </c>
      <c r="B39" s="21" t="s">
        <v>141</v>
      </c>
      <c r="C39" s="21" t="s">
        <v>142</v>
      </c>
      <c r="D39" s="21" t="s">
        <v>143</v>
      </c>
      <c r="E39" s="21" t="s">
        <v>205</v>
      </c>
      <c r="F39" s="21"/>
      <c r="G39" s="21"/>
      <c r="H39" s="21"/>
    </row>
    <row r="40" spans="1:9" x14ac:dyDescent="0.2">
      <c r="A40" s="22">
        <v>1213</v>
      </c>
      <c r="B40" s="20" t="s">
        <v>224</v>
      </c>
      <c r="C40" s="24">
        <v>0</v>
      </c>
    </row>
    <row r="41" spans="1:9" x14ac:dyDescent="0.2">
      <c r="A41" s="19" t="s">
        <v>160</v>
      </c>
      <c r="B41" s="19"/>
      <c r="C41" s="19"/>
      <c r="D41" s="19"/>
      <c r="E41" s="19"/>
      <c r="F41" s="19"/>
      <c r="G41" s="19"/>
      <c r="H41" s="19"/>
    </row>
    <row r="42" spans="1:9" x14ac:dyDescent="0.2">
      <c r="A42" s="21" t="s">
        <v>144</v>
      </c>
      <c r="B42" s="21" t="s">
        <v>141</v>
      </c>
      <c r="C42" s="21" t="s">
        <v>142</v>
      </c>
      <c r="D42" s="21"/>
      <c r="E42" s="21"/>
      <c r="F42" s="21"/>
      <c r="G42" s="21"/>
      <c r="H42" s="21"/>
    </row>
    <row r="43" spans="1:9" x14ac:dyDescent="0.2">
      <c r="A43" s="22">
        <v>1214</v>
      </c>
      <c r="B43" s="20" t="s">
        <v>225</v>
      </c>
      <c r="C43" s="24">
        <v>0</v>
      </c>
    </row>
    <row r="44" spans="1:9" x14ac:dyDescent="0.2">
      <c r="A44" s="19" t="s">
        <v>164</v>
      </c>
      <c r="B44" s="19"/>
      <c r="C44" s="19"/>
      <c r="D44" s="19"/>
      <c r="E44" s="19"/>
      <c r="F44" s="19"/>
      <c r="G44" s="19"/>
      <c r="H44" s="19"/>
      <c r="I44" s="19"/>
    </row>
    <row r="45" spans="1:9" x14ac:dyDescent="0.2">
      <c r="A45" s="21" t="s">
        <v>144</v>
      </c>
      <c r="B45" s="21" t="s">
        <v>141</v>
      </c>
      <c r="C45" s="21" t="s">
        <v>142</v>
      </c>
      <c r="D45" s="21" t="s">
        <v>161</v>
      </c>
      <c r="E45" s="21" t="s">
        <v>162</v>
      </c>
      <c r="F45" s="21" t="s">
        <v>154</v>
      </c>
      <c r="G45" s="21" t="s">
        <v>226</v>
      </c>
      <c r="H45" s="21" t="s">
        <v>163</v>
      </c>
      <c r="I45" s="21" t="s">
        <v>227</v>
      </c>
    </row>
    <row r="46" spans="1:9" x14ac:dyDescent="0.2">
      <c r="A46" s="22">
        <v>1230</v>
      </c>
      <c r="B46" s="20" t="s">
        <v>228</v>
      </c>
      <c r="C46" s="24">
        <f>SUM(C47:C53)</f>
        <v>0</v>
      </c>
      <c r="D46" s="24">
        <f>SUM(D47:D53)</f>
        <v>0</v>
      </c>
      <c r="E46" s="24">
        <f>SUM(E47:E53)</f>
        <v>0</v>
      </c>
    </row>
    <row r="47" spans="1:9" x14ac:dyDescent="0.2">
      <c r="A47" s="22">
        <v>1231</v>
      </c>
      <c r="B47" s="20" t="s">
        <v>229</v>
      </c>
      <c r="C47" s="24">
        <v>0</v>
      </c>
      <c r="D47" s="24">
        <v>0</v>
      </c>
      <c r="E47" s="24">
        <v>0</v>
      </c>
    </row>
    <row r="48" spans="1:9" x14ac:dyDescent="0.2">
      <c r="A48" s="22">
        <v>1232</v>
      </c>
      <c r="B48" s="20" t="s">
        <v>230</v>
      </c>
      <c r="C48" s="24">
        <v>0</v>
      </c>
      <c r="D48" s="24">
        <v>0</v>
      </c>
      <c r="E48" s="24">
        <v>0</v>
      </c>
    </row>
    <row r="49" spans="1:9" x14ac:dyDescent="0.2">
      <c r="A49" s="22">
        <v>1233</v>
      </c>
      <c r="B49" s="20" t="s">
        <v>231</v>
      </c>
      <c r="C49" s="24">
        <v>0</v>
      </c>
      <c r="D49" s="24">
        <v>0</v>
      </c>
      <c r="E49" s="24">
        <v>0</v>
      </c>
    </row>
    <row r="50" spans="1:9" x14ac:dyDescent="0.2">
      <c r="A50" s="22">
        <v>1234</v>
      </c>
      <c r="B50" s="20" t="s">
        <v>232</v>
      </c>
      <c r="C50" s="24">
        <v>0</v>
      </c>
      <c r="D50" s="24">
        <v>0</v>
      </c>
      <c r="E50" s="24">
        <v>0</v>
      </c>
    </row>
    <row r="51" spans="1:9" x14ac:dyDescent="0.2">
      <c r="A51" s="22">
        <v>1235</v>
      </c>
      <c r="B51" s="20" t="s">
        <v>233</v>
      </c>
      <c r="C51" s="24">
        <v>0</v>
      </c>
      <c r="D51" s="24">
        <v>0</v>
      </c>
      <c r="E51" s="24">
        <v>0</v>
      </c>
    </row>
    <row r="52" spans="1:9" x14ac:dyDescent="0.2">
      <c r="A52" s="22">
        <v>1236</v>
      </c>
      <c r="B52" s="20" t="s">
        <v>234</v>
      </c>
      <c r="C52" s="24">
        <v>0</v>
      </c>
      <c r="D52" s="24">
        <v>0</v>
      </c>
      <c r="E52" s="24">
        <v>0</v>
      </c>
    </row>
    <row r="53" spans="1:9" x14ac:dyDescent="0.2">
      <c r="A53" s="22">
        <v>1239</v>
      </c>
      <c r="B53" s="20" t="s">
        <v>235</v>
      </c>
      <c r="C53" s="24">
        <v>0</v>
      </c>
      <c r="D53" s="24">
        <v>0</v>
      </c>
      <c r="E53" s="24">
        <v>0</v>
      </c>
    </row>
    <row r="54" spans="1:9" x14ac:dyDescent="0.2">
      <c r="A54" s="22">
        <v>1240</v>
      </c>
      <c r="B54" s="20" t="s">
        <v>236</v>
      </c>
      <c r="C54" s="24">
        <f>SUM(C55:C62)</f>
        <v>831666.1100000001</v>
      </c>
      <c r="D54" s="24">
        <f t="shared" ref="D54:E54" si="0">SUM(D55:D62)</f>
        <v>0</v>
      </c>
      <c r="E54" s="24">
        <f t="shared" si="0"/>
        <v>121406.78</v>
      </c>
    </row>
    <row r="55" spans="1:9" x14ac:dyDescent="0.2">
      <c r="A55" s="22">
        <v>1241</v>
      </c>
      <c r="B55" s="20" t="s">
        <v>237</v>
      </c>
      <c r="C55" s="24">
        <v>343927.5</v>
      </c>
      <c r="D55" s="24">
        <v>0</v>
      </c>
      <c r="E55" s="24">
        <v>0</v>
      </c>
    </row>
    <row r="56" spans="1:9" x14ac:dyDescent="0.2">
      <c r="A56" s="22">
        <v>1242</v>
      </c>
      <c r="B56" s="20" t="s">
        <v>238</v>
      </c>
      <c r="C56" s="24">
        <v>247582.57</v>
      </c>
      <c r="D56" s="24">
        <v>0</v>
      </c>
      <c r="E56" s="24">
        <v>0</v>
      </c>
    </row>
    <row r="57" spans="1:9" x14ac:dyDescent="0.2">
      <c r="A57" s="22">
        <v>1243</v>
      </c>
      <c r="B57" s="20" t="s">
        <v>239</v>
      </c>
      <c r="C57" s="24">
        <v>0</v>
      </c>
      <c r="D57" s="24">
        <v>0</v>
      </c>
      <c r="E57" s="24">
        <v>0</v>
      </c>
    </row>
    <row r="58" spans="1:9" x14ac:dyDescent="0.2">
      <c r="A58" s="22">
        <v>1244</v>
      </c>
      <c r="B58" s="20" t="s">
        <v>240</v>
      </c>
      <c r="C58" s="24">
        <v>149600</v>
      </c>
      <c r="D58" s="24">
        <v>0</v>
      </c>
      <c r="E58" s="24">
        <v>0</v>
      </c>
    </row>
    <row r="59" spans="1:9" x14ac:dyDescent="0.2">
      <c r="A59" s="22">
        <v>1245</v>
      </c>
      <c r="B59" s="20" t="s">
        <v>241</v>
      </c>
      <c r="C59" s="24">
        <v>0</v>
      </c>
      <c r="D59" s="24">
        <v>0</v>
      </c>
      <c r="E59" s="24">
        <v>121406.78</v>
      </c>
    </row>
    <row r="60" spans="1:9" x14ac:dyDescent="0.2">
      <c r="A60" s="22">
        <v>1246</v>
      </c>
      <c r="B60" s="20" t="s">
        <v>242</v>
      </c>
      <c r="C60" s="24">
        <v>35484.910000000003</v>
      </c>
      <c r="D60" s="24">
        <v>0</v>
      </c>
      <c r="E60" s="24">
        <v>0</v>
      </c>
    </row>
    <row r="61" spans="1:9" x14ac:dyDescent="0.2">
      <c r="A61" s="22">
        <v>1247</v>
      </c>
      <c r="B61" s="20" t="s">
        <v>243</v>
      </c>
      <c r="C61" s="24">
        <v>55071.13</v>
      </c>
      <c r="D61" s="24">
        <v>0</v>
      </c>
      <c r="E61" s="24">
        <v>0</v>
      </c>
    </row>
    <row r="62" spans="1:9" x14ac:dyDescent="0.2">
      <c r="A62" s="22">
        <v>1248</v>
      </c>
      <c r="B62" s="20" t="s">
        <v>244</v>
      </c>
      <c r="C62" s="24">
        <v>0</v>
      </c>
      <c r="D62" s="24">
        <v>0</v>
      </c>
      <c r="E62" s="24">
        <v>0</v>
      </c>
    </row>
    <row r="63" spans="1:9" x14ac:dyDescent="0.2">
      <c r="A63" s="19" t="s">
        <v>165</v>
      </c>
      <c r="B63" s="19"/>
      <c r="C63" s="19"/>
      <c r="D63" s="19"/>
      <c r="E63" s="19"/>
      <c r="F63" s="19"/>
      <c r="G63" s="19"/>
      <c r="H63" s="19"/>
      <c r="I63" s="19"/>
    </row>
    <row r="64" spans="1:9" x14ac:dyDescent="0.2">
      <c r="A64" s="21" t="s">
        <v>144</v>
      </c>
      <c r="B64" s="21" t="s">
        <v>141</v>
      </c>
      <c r="C64" s="21" t="s">
        <v>142</v>
      </c>
      <c r="D64" s="21" t="s">
        <v>166</v>
      </c>
      <c r="E64" s="21" t="s">
        <v>245</v>
      </c>
      <c r="F64" s="21" t="s">
        <v>154</v>
      </c>
      <c r="G64" s="21" t="s">
        <v>226</v>
      </c>
      <c r="H64" s="21" t="s">
        <v>163</v>
      </c>
      <c r="I64" s="21" t="s">
        <v>227</v>
      </c>
    </row>
    <row r="65" spans="1:8" x14ac:dyDescent="0.2">
      <c r="A65" s="22">
        <v>1250</v>
      </c>
      <c r="B65" s="20" t="s">
        <v>246</v>
      </c>
      <c r="C65" s="24">
        <f>SUM(C66:C70)</f>
        <v>31385.4</v>
      </c>
      <c r="D65" s="24">
        <f>SUM(D66:D70)</f>
        <v>0</v>
      </c>
      <c r="E65" s="24">
        <f>SUM(E66:E70)</f>
        <v>0</v>
      </c>
    </row>
    <row r="66" spans="1:8" x14ac:dyDescent="0.2">
      <c r="A66" s="22">
        <v>1251</v>
      </c>
      <c r="B66" s="20" t="s">
        <v>247</v>
      </c>
      <c r="C66" s="24">
        <v>11752.4</v>
      </c>
      <c r="D66" s="24">
        <v>0</v>
      </c>
      <c r="E66" s="24">
        <v>0</v>
      </c>
    </row>
    <row r="67" spans="1:8" x14ac:dyDescent="0.2">
      <c r="A67" s="22">
        <v>1252</v>
      </c>
      <c r="B67" s="20" t="s">
        <v>248</v>
      </c>
      <c r="C67" s="24">
        <v>0</v>
      </c>
      <c r="D67" s="24">
        <v>0</v>
      </c>
      <c r="E67" s="24">
        <v>0</v>
      </c>
    </row>
    <row r="68" spans="1:8" x14ac:dyDescent="0.2">
      <c r="A68" s="22">
        <v>1253</v>
      </c>
      <c r="B68" s="20" t="s">
        <v>249</v>
      </c>
      <c r="C68" s="24">
        <v>0</v>
      </c>
      <c r="D68" s="24">
        <v>0</v>
      </c>
      <c r="E68" s="24">
        <v>0</v>
      </c>
    </row>
    <row r="69" spans="1:8" x14ac:dyDescent="0.2">
      <c r="A69" s="22">
        <v>1254</v>
      </c>
      <c r="B69" s="20" t="s">
        <v>250</v>
      </c>
      <c r="C69" s="24">
        <v>19633</v>
      </c>
      <c r="D69" s="24">
        <v>0</v>
      </c>
      <c r="E69" s="24">
        <v>0</v>
      </c>
    </row>
    <row r="70" spans="1:8" x14ac:dyDescent="0.2">
      <c r="A70" s="22">
        <v>1259</v>
      </c>
      <c r="B70" s="20" t="s">
        <v>251</v>
      </c>
      <c r="C70" s="24">
        <v>0</v>
      </c>
      <c r="D70" s="24">
        <v>0</v>
      </c>
      <c r="E70" s="24">
        <v>0</v>
      </c>
    </row>
    <row r="71" spans="1:8" x14ac:dyDescent="0.2">
      <c r="A71" s="22">
        <v>1270</v>
      </c>
      <c r="B71" s="20" t="s">
        <v>252</v>
      </c>
      <c r="C71" s="24">
        <f>SUM(C72:C77)</f>
        <v>0</v>
      </c>
      <c r="D71" s="24">
        <f>SUM(D72:D77)</f>
        <v>0</v>
      </c>
      <c r="E71" s="24">
        <f>SUM(E72:E77)</f>
        <v>0</v>
      </c>
    </row>
    <row r="72" spans="1:8" x14ac:dyDescent="0.2">
      <c r="A72" s="22">
        <v>1271</v>
      </c>
      <c r="B72" s="20" t="s">
        <v>253</v>
      </c>
      <c r="C72" s="24">
        <v>0</v>
      </c>
      <c r="D72" s="24">
        <v>0</v>
      </c>
      <c r="E72" s="24">
        <v>0</v>
      </c>
    </row>
    <row r="73" spans="1:8" x14ac:dyDescent="0.2">
      <c r="A73" s="22">
        <v>1272</v>
      </c>
      <c r="B73" s="20" t="s">
        <v>254</v>
      </c>
      <c r="C73" s="24">
        <v>0</v>
      </c>
      <c r="D73" s="24">
        <v>0</v>
      </c>
      <c r="E73" s="24">
        <v>0</v>
      </c>
    </row>
    <row r="74" spans="1:8" x14ac:dyDescent="0.2">
      <c r="A74" s="22">
        <v>1273</v>
      </c>
      <c r="B74" s="20" t="s">
        <v>255</v>
      </c>
      <c r="C74" s="24">
        <v>0</v>
      </c>
      <c r="D74" s="24">
        <v>0</v>
      </c>
      <c r="E74" s="24">
        <v>0</v>
      </c>
    </row>
    <row r="75" spans="1:8" x14ac:dyDescent="0.2">
      <c r="A75" s="22">
        <v>1274</v>
      </c>
      <c r="B75" s="20" t="s">
        <v>256</v>
      </c>
      <c r="C75" s="24">
        <v>0</v>
      </c>
      <c r="D75" s="24">
        <v>0</v>
      </c>
      <c r="E75" s="24">
        <v>0</v>
      </c>
    </row>
    <row r="76" spans="1:8" x14ac:dyDescent="0.2">
      <c r="A76" s="22">
        <v>1275</v>
      </c>
      <c r="B76" s="20" t="s">
        <v>257</v>
      </c>
      <c r="C76" s="24">
        <v>0</v>
      </c>
      <c r="D76" s="24">
        <v>0</v>
      </c>
      <c r="E76" s="24">
        <v>0</v>
      </c>
    </row>
    <row r="77" spans="1:8" x14ac:dyDescent="0.2">
      <c r="A77" s="22">
        <v>1279</v>
      </c>
      <c r="B77" s="20" t="s">
        <v>258</v>
      </c>
      <c r="C77" s="24">
        <v>0</v>
      </c>
      <c r="D77" s="24">
        <v>0</v>
      </c>
      <c r="E77" s="24">
        <v>0</v>
      </c>
    </row>
    <row r="78" spans="1:8" x14ac:dyDescent="0.2">
      <c r="A78" s="19" t="s">
        <v>167</v>
      </c>
      <c r="B78" s="19"/>
      <c r="C78" s="19"/>
      <c r="D78" s="19"/>
      <c r="E78" s="19"/>
      <c r="F78" s="19"/>
      <c r="G78" s="19"/>
      <c r="H78" s="19"/>
    </row>
    <row r="79" spans="1:8" x14ac:dyDescent="0.2">
      <c r="A79" s="21" t="s">
        <v>144</v>
      </c>
      <c r="B79" s="21" t="s">
        <v>141</v>
      </c>
      <c r="C79" s="21" t="s">
        <v>142</v>
      </c>
      <c r="D79" s="21" t="s">
        <v>259</v>
      </c>
      <c r="E79" s="21"/>
      <c r="F79" s="21"/>
      <c r="G79" s="21"/>
      <c r="H79" s="21"/>
    </row>
    <row r="80" spans="1:8" x14ac:dyDescent="0.2">
      <c r="A80" s="22">
        <v>1160</v>
      </c>
      <c r="B80" s="20" t="s">
        <v>260</v>
      </c>
      <c r="C80" s="24">
        <f>SUM(C81:C82)</f>
        <v>0</v>
      </c>
    </row>
    <row r="81" spans="1:8" x14ac:dyDescent="0.2">
      <c r="A81" s="22">
        <v>1161</v>
      </c>
      <c r="B81" s="20" t="s">
        <v>261</v>
      </c>
      <c r="C81" s="24">
        <v>0</v>
      </c>
    </row>
    <row r="82" spans="1:8" x14ac:dyDescent="0.2">
      <c r="A82" s="22">
        <v>1162</v>
      </c>
      <c r="B82" s="20" t="s">
        <v>262</v>
      </c>
      <c r="C82" s="24">
        <v>0</v>
      </c>
    </row>
    <row r="83" spans="1:8" x14ac:dyDescent="0.2">
      <c r="A83" s="19" t="s">
        <v>578</v>
      </c>
      <c r="B83" s="19"/>
      <c r="C83" s="19"/>
      <c r="D83" s="19"/>
      <c r="E83" s="19"/>
      <c r="F83" s="19"/>
      <c r="G83" s="19"/>
      <c r="H83" s="19"/>
    </row>
    <row r="84" spans="1:8" x14ac:dyDescent="0.2">
      <c r="A84" s="21" t="s">
        <v>144</v>
      </c>
      <c r="B84" s="21" t="s">
        <v>141</v>
      </c>
      <c r="C84" s="21" t="s">
        <v>142</v>
      </c>
      <c r="D84" s="21" t="s">
        <v>205</v>
      </c>
      <c r="E84" s="21"/>
      <c r="F84" s="21"/>
      <c r="G84" s="21"/>
      <c r="H84" s="21"/>
    </row>
    <row r="85" spans="1:8" x14ac:dyDescent="0.2">
      <c r="A85" s="22">
        <v>1190</v>
      </c>
      <c r="B85" s="20" t="s">
        <v>586</v>
      </c>
      <c r="C85" s="24">
        <f>SUM(C86:C89)</f>
        <v>0</v>
      </c>
    </row>
    <row r="86" spans="1:8" x14ac:dyDescent="0.2">
      <c r="A86" s="22">
        <v>1191</v>
      </c>
      <c r="B86" s="20" t="s">
        <v>579</v>
      </c>
      <c r="C86" s="24">
        <v>0</v>
      </c>
    </row>
    <row r="87" spans="1:8" x14ac:dyDescent="0.2">
      <c r="A87" s="22">
        <v>1192</v>
      </c>
      <c r="B87" s="20" t="s">
        <v>580</v>
      </c>
      <c r="C87" s="24">
        <v>0</v>
      </c>
    </row>
    <row r="88" spans="1:8" x14ac:dyDescent="0.2">
      <c r="A88" s="22">
        <v>1193</v>
      </c>
      <c r="B88" s="20" t="s">
        <v>581</v>
      </c>
      <c r="C88" s="24">
        <v>0</v>
      </c>
    </row>
    <row r="89" spans="1:8" x14ac:dyDescent="0.2">
      <c r="A89" s="22">
        <v>1194</v>
      </c>
      <c r="B89" s="20" t="s">
        <v>582</v>
      </c>
      <c r="C89" s="24">
        <v>0</v>
      </c>
    </row>
    <row r="90" spans="1:8" x14ac:dyDescent="0.2">
      <c r="A90" s="19" t="s">
        <v>626</v>
      </c>
      <c r="C90" s="24"/>
    </row>
    <row r="91" spans="1:8" x14ac:dyDescent="0.2">
      <c r="A91" s="21" t="s">
        <v>144</v>
      </c>
      <c r="B91" s="21" t="s">
        <v>141</v>
      </c>
      <c r="C91" s="21" t="s">
        <v>142</v>
      </c>
      <c r="D91" s="21" t="s">
        <v>205</v>
      </c>
      <c r="E91" s="21"/>
      <c r="F91" s="21"/>
      <c r="G91" s="21"/>
      <c r="H91" s="21"/>
    </row>
    <row r="92" spans="1:8" x14ac:dyDescent="0.2">
      <c r="A92" s="22">
        <v>1290</v>
      </c>
      <c r="B92" s="20" t="s">
        <v>263</v>
      </c>
      <c r="C92" s="24">
        <f>SUM(C93:C95)</f>
        <v>0</v>
      </c>
    </row>
    <row r="93" spans="1:8" x14ac:dyDescent="0.2">
      <c r="A93" s="22">
        <v>1291</v>
      </c>
      <c r="B93" s="20" t="s">
        <v>264</v>
      </c>
      <c r="C93" s="24">
        <v>0</v>
      </c>
    </row>
    <row r="94" spans="1:8" x14ac:dyDescent="0.2">
      <c r="A94" s="22">
        <v>1292</v>
      </c>
      <c r="B94" s="20" t="s">
        <v>265</v>
      </c>
      <c r="C94" s="24">
        <v>0</v>
      </c>
    </row>
    <row r="95" spans="1:8" x14ac:dyDescent="0.2">
      <c r="A95" s="22">
        <v>1293</v>
      </c>
      <c r="B95" s="20" t="s">
        <v>266</v>
      </c>
      <c r="C95" s="24">
        <v>0</v>
      </c>
    </row>
    <row r="96" spans="1:8" x14ac:dyDescent="0.2">
      <c r="A96" s="19" t="s">
        <v>169</v>
      </c>
      <c r="B96" s="19"/>
      <c r="C96" s="19"/>
      <c r="D96" s="19"/>
      <c r="E96" s="19"/>
      <c r="F96" s="19"/>
      <c r="G96" s="19"/>
      <c r="H96" s="19"/>
    </row>
    <row r="97" spans="1:8" x14ac:dyDescent="0.2">
      <c r="A97" s="21" t="s">
        <v>144</v>
      </c>
      <c r="B97" s="21" t="s">
        <v>141</v>
      </c>
      <c r="C97" s="21" t="s">
        <v>142</v>
      </c>
      <c r="D97" s="21" t="s">
        <v>201</v>
      </c>
      <c r="E97" s="21" t="s">
        <v>202</v>
      </c>
      <c r="F97" s="21" t="s">
        <v>203</v>
      </c>
      <c r="G97" s="21" t="s">
        <v>267</v>
      </c>
      <c r="H97" s="21" t="s">
        <v>268</v>
      </c>
    </row>
    <row r="98" spans="1:8" x14ac:dyDescent="0.2">
      <c r="A98" s="22">
        <v>2110</v>
      </c>
      <c r="B98" s="20" t="s">
        <v>269</v>
      </c>
      <c r="C98" s="24">
        <f>SUM(C99:C107)</f>
        <v>603259.91</v>
      </c>
      <c r="D98" s="24">
        <f>SUM(D99:D107)</f>
        <v>603259.91</v>
      </c>
      <c r="E98" s="24">
        <f>SUM(E99:E107)</f>
        <v>0</v>
      </c>
      <c r="F98" s="24">
        <f>SUM(F99:F107)</f>
        <v>0</v>
      </c>
      <c r="G98" s="24">
        <f>SUM(G99:G107)</f>
        <v>0</v>
      </c>
    </row>
    <row r="99" spans="1:8" x14ac:dyDescent="0.2">
      <c r="A99" s="22">
        <v>2111</v>
      </c>
      <c r="B99" s="20" t="s">
        <v>270</v>
      </c>
      <c r="C99" s="24">
        <v>0</v>
      </c>
      <c r="D99" s="24">
        <f>C99</f>
        <v>0</v>
      </c>
      <c r="E99" s="24">
        <v>0</v>
      </c>
      <c r="F99" s="24">
        <v>0</v>
      </c>
      <c r="G99" s="24">
        <v>0</v>
      </c>
    </row>
    <row r="100" spans="1:8" x14ac:dyDescent="0.2">
      <c r="A100" s="22">
        <v>2112</v>
      </c>
      <c r="B100" s="20" t="s">
        <v>271</v>
      </c>
      <c r="C100" s="24">
        <v>24275.84</v>
      </c>
      <c r="D100" s="24">
        <f t="shared" ref="D100:D107" si="1">C100</f>
        <v>24275.84</v>
      </c>
      <c r="E100" s="24">
        <v>0</v>
      </c>
      <c r="F100" s="24">
        <v>0</v>
      </c>
      <c r="G100" s="24">
        <v>0</v>
      </c>
    </row>
    <row r="101" spans="1:8" x14ac:dyDescent="0.2">
      <c r="A101" s="22">
        <v>2113</v>
      </c>
      <c r="B101" s="20" t="s">
        <v>272</v>
      </c>
      <c r="C101" s="24">
        <v>0</v>
      </c>
      <c r="D101" s="24">
        <f t="shared" si="1"/>
        <v>0</v>
      </c>
      <c r="E101" s="24">
        <v>0</v>
      </c>
      <c r="F101" s="24">
        <v>0</v>
      </c>
      <c r="G101" s="24">
        <v>0</v>
      </c>
    </row>
    <row r="102" spans="1:8" x14ac:dyDescent="0.2">
      <c r="A102" s="22">
        <v>2114</v>
      </c>
      <c r="B102" s="20" t="s">
        <v>273</v>
      </c>
      <c r="C102" s="24">
        <v>0</v>
      </c>
      <c r="D102" s="24">
        <f t="shared" si="1"/>
        <v>0</v>
      </c>
      <c r="E102" s="24">
        <v>0</v>
      </c>
      <c r="F102" s="24">
        <v>0</v>
      </c>
      <c r="G102" s="24">
        <v>0</v>
      </c>
    </row>
    <row r="103" spans="1:8" x14ac:dyDescent="0.2">
      <c r="A103" s="22">
        <v>2115</v>
      </c>
      <c r="B103" s="20" t="s">
        <v>274</v>
      </c>
      <c r="C103" s="24">
        <v>0</v>
      </c>
      <c r="D103" s="24">
        <f t="shared" si="1"/>
        <v>0</v>
      </c>
      <c r="E103" s="24">
        <v>0</v>
      </c>
      <c r="F103" s="24">
        <v>0</v>
      </c>
      <c r="G103" s="24">
        <v>0</v>
      </c>
    </row>
    <row r="104" spans="1:8" x14ac:dyDescent="0.2">
      <c r="A104" s="22">
        <v>2116</v>
      </c>
      <c r="B104" s="20" t="s">
        <v>275</v>
      </c>
      <c r="C104" s="24">
        <v>0</v>
      </c>
      <c r="D104" s="24">
        <f t="shared" si="1"/>
        <v>0</v>
      </c>
      <c r="E104" s="24">
        <v>0</v>
      </c>
      <c r="F104" s="24">
        <v>0</v>
      </c>
      <c r="G104" s="24">
        <v>0</v>
      </c>
    </row>
    <row r="105" spans="1:8" x14ac:dyDescent="0.2">
      <c r="A105" s="22">
        <v>2117</v>
      </c>
      <c r="B105" s="20" t="s">
        <v>276</v>
      </c>
      <c r="C105" s="24">
        <v>513687.83</v>
      </c>
      <c r="D105" s="24">
        <f t="shared" si="1"/>
        <v>513687.83</v>
      </c>
      <c r="E105" s="24">
        <v>0</v>
      </c>
      <c r="F105" s="24">
        <v>0</v>
      </c>
      <c r="G105" s="24">
        <v>0</v>
      </c>
    </row>
    <row r="106" spans="1:8" x14ac:dyDescent="0.2">
      <c r="A106" s="22">
        <v>2118</v>
      </c>
      <c r="B106" s="20" t="s">
        <v>277</v>
      </c>
      <c r="C106" s="24">
        <v>0</v>
      </c>
      <c r="D106" s="24">
        <f t="shared" si="1"/>
        <v>0</v>
      </c>
      <c r="E106" s="24">
        <v>0</v>
      </c>
      <c r="F106" s="24">
        <v>0</v>
      </c>
      <c r="G106" s="24">
        <v>0</v>
      </c>
    </row>
    <row r="107" spans="1:8" x14ac:dyDescent="0.2">
      <c r="A107" s="22">
        <v>2119</v>
      </c>
      <c r="B107" s="20" t="s">
        <v>278</v>
      </c>
      <c r="C107" s="24">
        <v>65296.24</v>
      </c>
      <c r="D107" s="24">
        <f t="shared" si="1"/>
        <v>65296.24</v>
      </c>
      <c r="E107" s="24">
        <v>0</v>
      </c>
      <c r="F107" s="24">
        <v>0</v>
      </c>
      <c r="G107" s="24">
        <v>0</v>
      </c>
    </row>
    <row r="108" spans="1:8" x14ac:dyDescent="0.2">
      <c r="A108" s="22">
        <v>2120</v>
      </c>
      <c r="B108" s="20" t="s">
        <v>279</v>
      </c>
      <c r="C108" s="24">
        <f>SUM(C109:C111)</f>
        <v>0</v>
      </c>
      <c r="D108" s="24">
        <f t="shared" ref="D108:G108" si="2">SUM(D109:D111)</f>
        <v>0</v>
      </c>
      <c r="E108" s="24">
        <f t="shared" si="2"/>
        <v>0</v>
      </c>
      <c r="F108" s="24">
        <f t="shared" si="2"/>
        <v>0</v>
      </c>
      <c r="G108" s="24">
        <f t="shared" si="2"/>
        <v>0</v>
      </c>
    </row>
    <row r="109" spans="1:8" x14ac:dyDescent="0.2">
      <c r="A109" s="22">
        <v>2121</v>
      </c>
      <c r="B109" s="20" t="s">
        <v>280</v>
      </c>
      <c r="C109" s="24">
        <v>0</v>
      </c>
      <c r="D109" s="24">
        <f>C109</f>
        <v>0</v>
      </c>
      <c r="E109" s="24">
        <v>0</v>
      </c>
      <c r="F109" s="24">
        <v>0</v>
      </c>
      <c r="G109" s="24">
        <v>0</v>
      </c>
    </row>
    <row r="110" spans="1:8" x14ac:dyDescent="0.2">
      <c r="A110" s="22">
        <v>2122</v>
      </c>
      <c r="B110" s="20" t="s">
        <v>281</v>
      </c>
      <c r="C110" s="24">
        <v>0</v>
      </c>
      <c r="D110" s="24">
        <f t="shared" ref="D110:D111" si="3">C110</f>
        <v>0</v>
      </c>
      <c r="E110" s="24">
        <v>0</v>
      </c>
      <c r="F110" s="24">
        <v>0</v>
      </c>
      <c r="G110" s="24">
        <v>0</v>
      </c>
    </row>
    <row r="111" spans="1:8" x14ac:dyDescent="0.2">
      <c r="A111" s="22">
        <v>2129</v>
      </c>
      <c r="B111" s="20" t="s">
        <v>282</v>
      </c>
      <c r="C111" s="24">
        <v>0</v>
      </c>
      <c r="D111" s="24">
        <f t="shared" si="3"/>
        <v>0</v>
      </c>
      <c r="E111" s="24">
        <v>0</v>
      </c>
      <c r="F111" s="24">
        <v>0</v>
      </c>
      <c r="G111" s="24">
        <v>0</v>
      </c>
    </row>
    <row r="112" spans="1:8" x14ac:dyDescent="0.2">
      <c r="A112" s="19" t="s">
        <v>170</v>
      </c>
      <c r="B112" s="19"/>
      <c r="C112" s="19"/>
      <c r="D112" s="19"/>
      <c r="E112" s="19"/>
      <c r="F112" s="19"/>
      <c r="G112" s="19"/>
      <c r="H112" s="19"/>
    </row>
    <row r="113" spans="1:8" x14ac:dyDescent="0.2">
      <c r="A113" s="21" t="s">
        <v>144</v>
      </c>
      <c r="B113" s="21" t="s">
        <v>141</v>
      </c>
      <c r="C113" s="21" t="s">
        <v>142</v>
      </c>
      <c r="D113" s="21" t="s">
        <v>145</v>
      </c>
      <c r="E113" s="21" t="s">
        <v>205</v>
      </c>
      <c r="F113" s="21"/>
      <c r="G113" s="21"/>
      <c r="H113" s="21"/>
    </row>
    <row r="114" spans="1:8" x14ac:dyDescent="0.2">
      <c r="A114" s="22">
        <v>2160</v>
      </c>
      <c r="B114" s="20" t="s">
        <v>283</v>
      </c>
      <c r="C114" s="24">
        <f>SUM(C115:C120)</f>
        <v>0</v>
      </c>
    </row>
    <row r="115" spans="1:8" x14ac:dyDescent="0.2">
      <c r="A115" s="22">
        <v>2161</v>
      </c>
      <c r="B115" s="20" t="s">
        <v>284</v>
      </c>
      <c r="C115" s="24">
        <v>0</v>
      </c>
    </row>
    <row r="116" spans="1:8" x14ac:dyDescent="0.2">
      <c r="A116" s="22">
        <v>2162</v>
      </c>
      <c r="B116" s="20" t="s">
        <v>285</v>
      </c>
      <c r="C116" s="24">
        <v>0</v>
      </c>
    </row>
    <row r="117" spans="1:8" x14ac:dyDescent="0.2">
      <c r="A117" s="22">
        <v>2163</v>
      </c>
      <c r="B117" s="20" t="s">
        <v>286</v>
      </c>
      <c r="C117" s="24">
        <v>0</v>
      </c>
    </row>
    <row r="118" spans="1:8" x14ac:dyDescent="0.2">
      <c r="A118" s="22">
        <v>2164</v>
      </c>
      <c r="B118" s="20" t="s">
        <v>287</v>
      </c>
      <c r="C118" s="24">
        <v>0</v>
      </c>
    </row>
    <row r="119" spans="1:8" x14ac:dyDescent="0.2">
      <c r="A119" s="22">
        <v>2165</v>
      </c>
      <c r="B119" s="20" t="s">
        <v>288</v>
      </c>
      <c r="C119" s="24">
        <v>0</v>
      </c>
    </row>
    <row r="120" spans="1:8" x14ac:dyDescent="0.2">
      <c r="A120" s="22">
        <v>2166</v>
      </c>
      <c r="B120" s="20" t="s">
        <v>289</v>
      </c>
      <c r="C120" s="24">
        <v>0</v>
      </c>
    </row>
    <row r="121" spans="1:8" x14ac:dyDescent="0.2">
      <c r="A121" s="22">
        <v>2250</v>
      </c>
      <c r="B121" s="20" t="s">
        <v>290</v>
      </c>
      <c r="C121" s="24">
        <f>SUM(C122:C127)</f>
        <v>0</v>
      </c>
    </row>
    <row r="122" spans="1:8" x14ac:dyDescent="0.2">
      <c r="A122" s="22">
        <v>2251</v>
      </c>
      <c r="B122" s="20" t="s">
        <v>291</v>
      </c>
      <c r="C122" s="24">
        <v>0</v>
      </c>
    </row>
    <row r="123" spans="1:8" x14ac:dyDescent="0.2">
      <c r="A123" s="22">
        <v>2252</v>
      </c>
      <c r="B123" s="20" t="s">
        <v>292</v>
      </c>
      <c r="C123" s="24">
        <v>0</v>
      </c>
    </row>
    <row r="124" spans="1:8" x14ac:dyDescent="0.2">
      <c r="A124" s="22">
        <v>2253</v>
      </c>
      <c r="B124" s="20" t="s">
        <v>293</v>
      </c>
      <c r="C124" s="24">
        <v>0</v>
      </c>
    </row>
    <row r="125" spans="1:8" x14ac:dyDescent="0.2">
      <c r="A125" s="22">
        <v>2254</v>
      </c>
      <c r="B125" s="20" t="s">
        <v>294</v>
      </c>
      <c r="C125" s="24">
        <v>0</v>
      </c>
    </row>
    <row r="126" spans="1:8" x14ac:dyDescent="0.2">
      <c r="A126" s="22">
        <v>2255</v>
      </c>
      <c r="B126" s="20" t="s">
        <v>295</v>
      </c>
      <c r="C126" s="24">
        <v>0</v>
      </c>
    </row>
    <row r="127" spans="1:8" x14ac:dyDescent="0.2">
      <c r="A127" s="22">
        <v>2256</v>
      </c>
      <c r="B127" s="20" t="s">
        <v>296</v>
      </c>
      <c r="C127" s="24">
        <v>0</v>
      </c>
    </row>
    <row r="128" spans="1:8" x14ac:dyDescent="0.2">
      <c r="A128" s="19" t="s">
        <v>171</v>
      </c>
      <c r="B128" s="19"/>
      <c r="C128" s="19"/>
      <c r="D128" s="19"/>
      <c r="E128" s="19"/>
      <c r="F128" s="19"/>
      <c r="G128" s="19"/>
      <c r="H128" s="19"/>
    </row>
    <row r="129" spans="1:8" x14ac:dyDescent="0.2">
      <c r="A129" s="23" t="s">
        <v>144</v>
      </c>
      <c r="B129" s="23" t="s">
        <v>141</v>
      </c>
      <c r="C129" s="23" t="s">
        <v>142</v>
      </c>
      <c r="D129" s="23" t="s">
        <v>145</v>
      </c>
      <c r="E129" s="23" t="s">
        <v>205</v>
      </c>
      <c r="F129" s="23"/>
      <c r="G129" s="23"/>
      <c r="H129" s="23"/>
    </row>
    <row r="130" spans="1:8" x14ac:dyDescent="0.2">
      <c r="A130" s="22">
        <v>2159</v>
      </c>
      <c r="B130" s="20" t="s">
        <v>297</v>
      </c>
      <c r="C130" s="24">
        <v>0</v>
      </c>
    </row>
    <row r="131" spans="1:8" x14ac:dyDescent="0.2">
      <c r="A131" s="22">
        <v>2199</v>
      </c>
      <c r="B131" s="20" t="s">
        <v>298</v>
      </c>
      <c r="C131" s="24">
        <v>0</v>
      </c>
    </row>
    <row r="132" spans="1:8" x14ac:dyDescent="0.2">
      <c r="A132" s="22">
        <v>2240</v>
      </c>
      <c r="B132" s="20" t="s">
        <v>299</v>
      </c>
      <c r="C132" s="24">
        <f>SUM(C133:C135)</f>
        <v>0</v>
      </c>
    </row>
    <row r="133" spans="1:8" x14ac:dyDescent="0.2">
      <c r="A133" s="22">
        <v>2241</v>
      </c>
      <c r="B133" s="20" t="s">
        <v>300</v>
      </c>
      <c r="C133" s="24">
        <v>0</v>
      </c>
    </row>
    <row r="134" spans="1:8" x14ac:dyDescent="0.2">
      <c r="A134" s="22">
        <v>2242</v>
      </c>
      <c r="B134" s="20" t="s">
        <v>301</v>
      </c>
      <c r="C134" s="24">
        <v>0</v>
      </c>
    </row>
    <row r="135" spans="1:8" x14ac:dyDescent="0.2">
      <c r="A135" s="22">
        <v>2249</v>
      </c>
      <c r="B135" s="20" t="s">
        <v>302</v>
      </c>
      <c r="C135" s="24">
        <v>0</v>
      </c>
    </row>
    <row r="137" spans="1:8" x14ac:dyDescent="0.2">
      <c r="B137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3" t="s">
        <v>188</v>
      </c>
      <c r="B2" s="94" t="s">
        <v>50</v>
      </c>
    </row>
    <row r="3" spans="1:2" x14ac:dyDescent="0.2">
      <c r="A3" s="95"/>
      <c r="B3" s="96"/>
    </row>
    <row r="4" spans="1:2" ht="15" customHeight="1" x14ac:dyDescent="0.2">
      <c r="A4" s="97" t="s">
        <v>1</v>
      </c>
      <c r="B4" s="98" t="s">
        <v>78</v>
      </c>
    </row>
    <row r="5" spans="1:2" ht="15" customHeight="1" x14ac:dyDescent="0.2">
      <c r="A5" s="99"/>
      <c r="B5" s="98" t="s">
        <v>51</v>
      </c>
    </row>
    <row r="6" spans="1:2" ht="15" customHeight="1" x14ac:dyDescent="0.2">
      <c r="A6" s="99"/>
      <c r="B6" s="100" t="s">
        <v>147</v>
      </c>
    </row>
    <row r="7" spans="1:2" ht="15" customHeight="1" x14ac:dyDescent="0.2">
      <c r="A7" s="99"/>
      <c r="B7" s="98" t="s">
        <v>52</v>
      </c>
    </row>
    <row r="8" spans="1:2" x14ac:dyDescent="0.2">
      <c r="A8" s="99"/>
    </row>
    <row r="9" spans="1:2" ht="15" customHeight="1" x14ac:dyDescent="0.2">
      <c r="A9" s="97" t="s">
        <v>3</v>
      </c>
      <c r="B9" s="98" t="s">
        <v>587</v>
      </c>
    </row>
    <row r="10" spans="1:2" ht="15" customHeight="1" x14ac:dyDescent="0.2">
      <c r="A10" s="99"/>
      <c r="B10" s="98" t="s">
        <v>588</v>
      </c>
    </row>
    <row r="11" spans="1:2" ht="15" customHeight="1" x14ac:dyDescent="0.2">
      <c r="A11" s="99"/>
      <c r="B11" s="98" t="s">
        <v>125</v>
      </c>
    </row>
    <row r="12" spans="1:2" ht="15" customHeight="1" x14ac:dyDescent="0.2">
      <c r="A12" s="99"/>
      <c r="B12" s="98" t="s">
        <v>124</v>
      </c>
    </row>
    <row r="13" spans="1:2" ht="15" customHeight="1" x14ac:dyDescent="0.2">
      <c r="A13" s="99"/>
      <c r="B13" s="98" t="s">
        <v>126</v>
      </c>
    </row>
    <row r="14" spans="1:2" x14ac:dyDescent="0.2">
      <c r="A14" s="99"/>
    </row>
    <row r="15" spans="1:2" ht="15" customHeight="1" x14ac:dyDescent="0.2">
      <c r="A15" s="97" t="s">
        <v>5</v>
      </c>
      <c r="B15" s="101" t="s">
        <v>53</v>
      </c>
    </row>
    <row r="16" spans="1:2" ht="15" customHeight="1" x14ac:dyDescent="0.2">
      <c r="A16" s="99"/>
      <c r="B16" s="101" t="s">
        <v>54</v>
      </c>
    </row>
    <row r="17" spans="1:2" ht="15" customHeight="1" x14ac:dyDescent="0.2">
      <c r="A17" s="99"/>
      <c r="B17" s="101" t="s">
        <v>55</v>
      </c>
    </row>
    <row r="18" spans="1:2" ht="15" customHeight="1" x14ac:dyDescent="0.2">
      <c r="A18" s="99"/>
      <c r="B18" s="98" t="s">
        <v>56</v>
      </c>
    </row>
    <row r="19" spans="1:2" ht="15" customHeight="1" x14ac:dyDescent="0.2">
      <c r="A19" s="99"/>
      <c r="B19" s="102" t="s">
        <v>135</v>
      </c>
    </row>
    <row r="20" spans="1:2" x14ac:dyDescent="0.2">
      <c r="A20" s="99"/>
    </row>
    <row r="21" spans="1:2" ht="15" customHeight="1" x14ac:dyDescent="0.2">
      <c r="A21" s="97" t="s">
        <v>131</v>
      </c>
      <c r="B21" s="1" t="s">
        <v>186</v>
      </c>
    </row>
    <row r="22" spans="1:2" ht="15" customHeight="1" x14ac:dyDescent="0.2">
      <c r="A22" s="99"/>
      <c r="B22" s="103" t="s">
        <v>187</v>
      </c>
    </row>
    <row r="23" spans="1:2" x14ac:dyDescent="0.2">
      <c r="A23" s="99"/>
    </row>
    <row r="24" spans="1:2" ht="15" customHeight="1" x14ac:dyDescent="0.2">
      <c r="A24" s="97" t="s">
        <v>7</v>
      </c>
      <c r="B24" s="102" t="s">
        <v>57</v>
      </c>
    </row>
    <row r="25" spans="1:2" ht="15" customHeight="1" x14ac:dyDescent="0.2">
      <c r="A25" s="99"/>
      <c r="B25" s="102" t="s">
        <v>127</v>
      </c>
    </row>
    <row r="26" spans="1:2" ht="15" customHeight="1" x14ac:dyDescent="0.2">
      <c r="A26" s="99"/>
      <c r="B26" s="102" t="s">
        <v>128</v>
      </c>
    </row>
    <row r="27" spans="1:2" x14ac:dyDescent="0.2">
      <c r="A27" s="99"/>
    </row>
    <row r="28" spans="1:2" ht="15" customHeight="1" x14ac:dyDescent="0.2">
      <c r="A28" s="97" t="s">
        <v>8</v>
      </c>
      <c r="B28" s="102" t="s">
        <v>58</v>
      </c>
    </row>
    <row r="29" spans="1:2" ht="15" customHeight="1" x14ac:dyDescent="0.2">
      <c r="A29" s="99"/>
      <c r="B29" s="102" t="s">
        <v>134</v>
      </c>
    </row>
    <row r="30" spans="1:2" ht="15" customHeight="1" x14ac:dyDescent="0.2">
      <c r="A30" s="99"/>
      <c r="B30" s="102" t="s">
        <v>59</v>
      </c>
    </row>
    <row r="31" spans="1:2" ht="15" customHeight="1" x14ac:dyDescent="0.2">
      <c r="A31" s="99"/>
      <c r="B31" s="104" t="s">
        <v>60</v>
      </c>
    </row>
    <row r="32" spans="1:2" x14ac:dyDescent="0.2">
      <c r="A32" s="99"/>
    </row>
    <row r="33" spans="1:2" ht="15" customHeight="1" x14ac:dyDescent="0.2">
      <c r="A33" s="97" t="s">
        <v>9</v>
      </c>
      <c r="B33" s="102" t="s">
        <v>61</v>
      </c>
    </row>
    <row r="34" spans="1:2" ht="15" customHeight="1" x14ac:dyDescent="0.2">
      <c r="A34" s="99"/>
      <c r="B34" s="102" t="s">
        <v>62</v>
      </c>
    </row>
    <row r="35" spans="1:2" x14ac:dyDescent="0.2">
      <c r="A35" s="99"/>
    </row>
    <row r="36" spans="1:2" ht="15" customHeight="1" x14ac:dyDescent="0.2">
      <c r="A36" s="97" t="s">
        <v>11</v>
      </c>
      <c r="B36" s="98" t="s">
        <v>129</v>
      </c>
    </row>
    <row r="37" spans="1:2" ht="15" customHeight="1" x14ac:dyDescent="0.2">
      <c r="A37" s="99"/>
      <c r="B37" s="98" t="s">
        <v>136</v>
      </c>
    </row>
    <row r="38" spans="1:2" ht="15" customHeight="1" x14ac:dyDescent="0.2">
      <c r="A38" s="99"/>
      <c r="B38" s="105" t="s">
        <v>189</v>
      </c>
    </row>
    <row r="39" spans="1:2" ht="15" customHeight="1" x14ac:dyDescent="0.2">
      <c r="A39" s="99"/>
      <c r="B39" s="98" t="s">
        <v>190</v>
      </c>
    </row>
    <row r="40" spans="1:2" ht="15" customHeight="1" x14ac:dyDescent="0.2">
      <c r="A40" s="99"/>
      <c r="B40" s="98" t="s">
        <v>132</v>
      </c>
    </row>
    <row r="41" spans="1:2" ht="15" customHeight="1" x14ac:dyDescent="0.2">
      <c r="A41" s="99"/>
      <c r="B41" s="98" t="s">
        <v>133</v>
      </c>
    </row>
    <row r="42" spans="1:2" x14ac:dyDescent="0.2">
      <c r="A42" s="99"/>
    </row>
    <row r="43" spans="1:2" ht="15" customHeight="1" x14ac:dyDescent="0.2">
      <c r="A43" s="97" t="s">
        <v>13</v>
      </c>
      <c r="B43" s="98" t="s">
        <v>137</v>
      </c>
    </row>
    <row r="44" spans="1:2" ht="15" customHeight="1" x14ac:dyDescent="0.2">
      <c r="A44" s="99"/>
      <c r="B44" s="98" t="s">
        <v>140</v>
      </c>
    </row>
    <row r="45" spans="1:2" ht="15" customHeight="1" x14ac:dyDescent="0.2">
      <c r="A45" s="99"/>
      <c r="B45" s="105" t="s">
        <v>191</v>
      </c>
    </row>
    <row r="46" spans="1:2" ht="15" customHeight="1" x14ac:dyDescent="0.2">
      <c r="A46" s="99"/>
      <c r="B46" s="98" t="s">
        <v>192</v>
      </c>
    </row>
    <row r="47" spans="1:2" ht="15" customHeight="1" x14ac:dyDescent="0.2">
      <c r="A47" s="99"/>
      <c r="B47" s="98" t="s">
        <v>139</v>
      </c>
    </row>
    <row r="48" spans="1:2" ht="15" customHeight="1" x14ac:dyDescent="0.2">
      <c r="A48" s="99"/>
      <c r="B48" s="98" t="s">
        <v>138</v>
      </c>
    </row>
    <row r="49" spans="1:2" x14ac:dyDescent="0.2">
      <c r="A49" s="99"/>
    </row>
    <row r="50" spans="1:2" ht="25.5" customHeight="1" x14ac:dyDescent="0.2">
      <c r="A50" s="97" t="s">
        <v>15</v>
      </c>
      <c r="B50" s="100" t="s">
        <v>168</v>
      </c>
    </row>
    <row r="51" spans="1:2" x14ac:dyDescent="0.2">
      <c r="A51" s="99"/>
    </row>
    <row r="52" spans="1:2" ht="15" customHeight="1" x14ac:dyDescent="0.2">
      <c r="A52" s="97" t="s">
        <v>17</v>
      </c>
      <c r="B52" s="98" t="s">
        <v>63</v>
      </c>
    </row>
    <row r="53" spans="1:2" x14ac:dyDescent="0.2">
      <c r="A53" s="99"/>
    </row>
    <row r="54" spans="1:2" ht="15" customHeight="1" x14ac:dyDescent="0.2">
      <c r="A54" s="97" t="s">
        <v>18</v>
      </c>
      <c r="B54" s="101" t="s">
        <v>64</v>
      </c>
    </row>
    <row r="55" spans="1:2" ht="15" customHeight="1" x14ac:dyDescent="0.2">
      <c r="A55" s="99"/>
      <c r="B55" s="101" t="s">
        <v>65</v>
      </c>
    </row>
    <row r="56" spans="1:2" ht="15" customHeight="1" x14ac:dyDescent="0.2">
      <c r="A56" s="99"/>
      <c r="B56" s="101" t="s">
        <v>66</v>
      </c>
    </row>
    <row r="57" spans="1:2" ht="15" customHeight="1" x14ac:dyDescent="0.2">
      <c r="A57" s="99"/>
      <c r="B57" s="101" t="s">
        <v>67</v>
      </c>
    </row>
    <row r="58" spans="1:2" ht="15" customHeight="1" x14ac:dyDescent="0.2">
      <c r="A58" s="99"/>
      <c r="B58" s="101" t="s">
        <v>68</v>
      </c>
    </row>
    <row r="59" spans="1:2" x14ac:dyDescent="0.2">
      <c r="A59" s="99"/>
    </row>
    <row r="60" spans="1:2" ht="15" customHeight="1" x14ac:dyDescent="0.2">
      <c r="A60" s="97" t="s">
        <v>20</v>
      </c>
      <c r="B60" s="102" t="s">
        <v>69</v>
      </c>
    </row>
    <row r="61" spans="1:2" x14ac:dyDescent="0.2">
      <c r="A61" s="99"/>
      <c r="B61" s="102"/>
    </row>
    <row r="62" spans="1:2" ht="15" customHeight="1" x14ac:dyDescent="0.2">
      <c r="A62" s="97" t="s">
        <v>21</v>
      </c>
      <c r="B62" s="98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4"/>
  <sheetViews>
    <sheetView topLeftCell="A193" zoomScaleNormal="100" workbookViewId="0">
      <selection activeCell="A92" sqref="A92:XFD9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3" t="s">
        <v>662</v>
      </c>
      <c r="B1" s="163"/>
      <c r="C1" s="163"/>
      <c r="D1" s="14" t="s">
        <v>605</v>
      </c>
      <c r="E1" s="25">
        <v>2023</v>
      </c>
    </row>
    <row r="2" spans="1:5" s="16" customFormat="1" ht="18.95" customHeight="1" x14ac:dyDescent="0.25">
      <c r="A2" s="163" t="s">
        <v>610</v>
      </c>
      <c r="B2" s="163"/>
      <c r="C2" s="163"/>
      <c r="D2" s="14" t="s">
        <v>606</v>
      </c>
      <c r="E2" s="25" t="s">
        <v>608</v>
      </c>
    </row>
    <row r="3" spans="1:5" s="16" customFormat="1" ht="18.95" customHeight="1" x14ac:dyDescent="0.25">
      <c r="A3" s="163" t="s">
        <v>663</v>
      </c>
      <c r="B3" s="163"/>
      <c r="C3" s="163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5" spans="1:5" x14ac:dyDescent="0.2">
      <c r="A5" s="92" t="s">
        <v>567</v>
      </c>
      <c r="B5" s="47"/>
      <c r="C5" s="47"/>
      <c r="D5" s="47"/>
      <c r="E5" s="47"/>
    </row>
    <row r="6" spans="1:5" x14ac:dyDescent="0.2">
      <c r="A6" s="48" t="s">
        <v>144</v>
      </c>
      <c r="B6" s="48" t="s">
        <v>141</v>
      </c>
      <c r="C6" s="48" t="s">
        <v>142</v>
      </c>
      <c r="D6" s="48" t="s">
        <v>303</v>
      </c>
      <c r="E6" s="48"/>
    </row>
    <row r="7" spans="1:5" x14ac:dyDescent="0.2">
      <c r="A7" s="50">
        <v>4100</v>
      </c>
      <c r="B7" s="51" t="s">
        <v>304</v>
      </c>
      <c r="C7" s="55">
        <f>SUM(C8+C18+C24+C27+C33+C36+C45)</f>
        <v>313829.09000000003</v>
      </c>
      <c r="D7" s="88"/>
      <c r="E7" s="49"/>
    </row>
    <row r="8" spans="1:5" x14ac:dyDescent="0.2">
      <c r="A8" s="50">
        <v>4110</v>
      </c>
      <c r="B8" s="51" t="s">
        <v>305</v>
      </c>
      <c r="C8" s="55">
        <f>SUM(C9:C17)</f>
        <v>0</v>
      </c>
      <c r="D8" s="88"/>
      <c r="E8" s="49"/>
    </row>
    <row r="9" spans="1:5" x14ac:dyDescent="0.2">
      <c r="A9" s="50">
        <v>4111</v>
      </c>
      <c r="B9" s="51" t="s">
        <v>306</v>
      </c>
      <c r="C9" s="55">
        <v>0</v>
      </c>
      <c r="D9" s="88"/>
      <c r="E9" s="49"/>
    </row>
    <row r="10" spans="1:5" x14ac:dyDescent="0.2">
      <c r="A10" s="50">
        <v>4112</v>
      </c>
      <c r="B10" s="51" t="s">
        <v>307</v>
      </c>
      <c r="C10" s="55">
        <v>0</v>
      </c>
      <c r="D10" s="88"/>
      <c r="E10" s="49"/>
    </row>
    <row r="11" spans="1:5" x14ac:dyDescent="0.2">
      <c r="A11" s="50">
        <v>4113</v>
      </c>
      <c r="B11" s="51" t="s">
        <v>308</v>
      </c>
      <c r="C11" s="55">
        <v>0</v>
      </c>
      <c r="D11" s="88"/>
      <c r="E11" s="49"/>
    </row>
    <row r="12" spans="1:5" x14ac:dyDescent="0.2">
      <c r="A12" s="50">
        <v>4114</v>
      </c>
      <c r="B12" s="51" t="s">
        <v>309</v>
      </c>
      <c r="C12" s="55">
        <v>0</v>
      </c>
      <c r="D12" s="88"/>
      <c r="E12" s="49"/>
    </row>
    <row r="13" spans="1:5" x14ac:dyDescent="0.2">
      <c r="A13" s="50">
        <v>4115</v>
      </c>
      <c r="B13" s="51" t="s">
        <v>310</v>
      </c>
      <c r="C13" s="55">
        <v>0</v>
      </c>
      <c r="D13" s="88"/>
      <c r="E13" s="49"/>
    </row>
    <row r="14" spans="1:5" x14ac:dyDescent="0.2">
      <c r="A14" s="50">
        <v>4116</v>
      </c>
      <c r="B14" s="51" t="s">
        <v>311</v>
      </c>
      <c r="C14" s="55">
        <v>0</v>
      </c>
      <c r="D14" s="88"/>
      <c r="E14" s="49"/>
    </row>
    <row r="15" spans="1:5" x14ac:dyDescent="0.2">
      <c r="A15" s="50">
        <v>4117</v>
      </c>
      <c r="B15" s="51" t="s">
        <v>312</v>
      </c>
      <c r="C15" s="55">
        <v>0</v>
      </c>
      <c r="D15" s="88"/>
      <c r="E15" s="49"/>
    </row>
    <row r="16" spans="1:5" ht="22.5" x14ac:dyDescent="0.2">
      <c r="A16" s="50">
        <v>4118</v>
      </c>
      <c r="B16" s="52" t="s">
        <v>490</v>
      </c>
      <c r="C16" s="55">
        <v>0</v>
      </c>
      <c r="D16" s="88"/>
      <c r="E16" s="49"/>
    </row>
    <row r="17" spans="1:5" x14ac:dyDescent="0.2">
      <c r="A17" s="50">
        <v>4119</v>
      </c>
      <c r="B17" s="51" t="s">
        <v>313</v>
      </c>
      <c r="C17" s="55">
        <v>0</v>
      </c>
      <c r="D17" s="88"/>
      <c r="E17" s="49"/>
    </row>
    <row r="18" spans="1:5" x14ac:dyDescent="0.2">
      <c r="A18" s="50">
        <v>4120</v>
      </c>
      <c r="B18" s="51" t="s">
        <v>314</v>
      </c>
      <c r="C18" s="55">
        <f>SUM(C19:C23)</f>
        <v>0</v>
      </c>
      <c r="D18" s="88"/>
      <c r="E18" s="49"/>
    </row>
    <row r="19" spans="1:5" x14ac:dyDescent="0.2">
      <c r="A19" s="50">
        <v>4121</v>
      </c>
      <c r="B19" s="51" t="s">
        <v>315</v>
      </c>
      <c r="C19" s="55">
        <v>0</v>
      </c>
      <c r="D19" s="88"/>
      <c r="E19" s="49"/>
    </row>
    <row r="20" spans="1:5" x14ac:dyDescent="0.2">
      <c r="A20" s="50">
        <v>4122</v>
      </c>
      <c r="B20" s="51" t="s">
        <v>491</v>
      </c>
      <c r="C20" s="55">
        <v>0</v>
      </c>
      <c r="D20" s="88"/>
      <c r="E20" s="49"/>
    </row>
    <row r="21" spans="1:5" x14ac:dyDescent="0.2">
      <c r="A21" s="50">
        <v>4123</v>
      </c>
      <c r="B21" s="51" t="s">
        <v>316</v>
      </c>
      <c r="C21" s="55">
        <v>0</v>
      </c>
      <c r="D21" s="88"/>
      <c r="E21" s="49"/>
    </row>
    <row r="22" spans="1:5" x14ac:dyDescent="0.2">
      <c r="A22" s="50">
        <v>4124</v>
      </c>
      <c r="B22" s="51" t="s">
        <v>317</v>
      </c>
      <c r="C22" s="55">
        <v>0</v>
      </c>
      <c r="D22" s="88"/>
      <c r="E22" s="49"/>
    </row>
    <row r="23" spans="1:5" x14ac:dyDescent="0.2">
      <c r="A23" s="50">
        <v>4129</v>
      </c>
      <c r="B23" s="51" t="s">
        <v>318</v>
      </c>
      <c r="C23" s="55">
        <v>0</v>
      </c>
      <c r="D23" s="88"/>
      <c r="E23" s="49"/>
    </row>
    <row r="24" spans="1:5" x14ac:dyDescent="0.2">
      <c r="A24" s="50">
        <v>4130</v>
      </c>
      <c r="B24" s="51" t="s">
        <v>319</v>
      </c>
      <c r="C24" s="55">
        <f>SUM(C25:C26)</f>
        <v>0</v>
      </c>
      <c r="D24" s="88"/>
      <c r="E24" s="49"/>
    </row>
    <row r="25" spans="1:5" x14ac:dyDescent="0.2">
      <c r="A25" s="50">
        <v>4131</v>
      </c>
      <c r="B25" s="51" t="s">
        <v>320</v>
      </c>
      <c r="C25" s="55">
        <v>0</v>
      </c>
      <c r="D25" s="88"/>
      <c r="E25" s="49"/>
    </row>
    <row r="26" spans="1:5" ht="22.5" x14ac:dyDescent="0.2">
      <c r="A26" s="50">
        <v>4132</v>
      </c>
      <c r="B26" s="52" t="s">
        <v>492</v>
      </c>
      <c r="C26" s="55">
        <v>0</v>
      </c>
      <c r="D26" s="88"/>
      <c r="E26" s="49"/>
    </row>
    <row r="27" spans="1:5" x14ac:dyDescent="0.2">
      <c r="A27" s="50">
        <v>4140</v>
      </c>
      <c r="B27" s="51" t="s">
        <v>321</v>
      </c>
      <c r="C27" s="55">
        <f>SUM(C28:C32)</f>
        <v>0</v>
      </c>
      <c r="D27" s="88"/>
      <c r="E27" s="49"/>
    </row>
    <row r="28" spans="1:5" x14ac:dyDescent="0.2">
      <c r="A28" s="50">
        <v>4141</v>
      </c>
      <c r="B28" s="51" t="s">
        <v>322</v>
      </c>
      <c r="C28" s="55">
        <v>0</v>
      </c>
      <c r="D28" s="88"/>
      <c r="E28" s="49"/>
    </row>
    <row r="29" spans="1:5" x14ac:dyDescent="0.2">
      <c r="A29" s="50">
        <v>4143</v>
      </c>
      <c r="B29" s="51" t="s">
        <v>323</v>
      </c>
      <c r="C29" s="55">
        <v>0</v>
      </c>
      <c r="D29" s="88"/>
      <c r="E29" s="49"/>
    </row>
    <row r="30" spans="1:5" x14ac:dyDescent="0.2">
      <c r="A30" s="50">
        <v>4144</v>
      </c>
      <c r="B30" s="51" t="s">
        <v>324</v>
      </c>
      <c r="C30" s="55">
        <v>0</v>
      </c>
      <c r="D30" s="88"/>
      <c r="E30" s="49"/>
    </row>
    <row r="31" spans="1:5" ht="22.5" x14ac:dyDescent="0.2">
      <c r="A31" s="50">
        <v>4145</v>
      </c>
      <c r="B31" s="52" t="s">
        <v>493</v>
      </c>
      <c r="C31" s="55">
        <v>0</v>
      </c>
      <c r="D31" s="88"/>
      <c r="E31" s="49"/>
    </row>
    <row r="32" spans="1:5" x14ac:dyDescent="0.2">
      <c r="A32" s="50">
        <v>4149</v>
      </c>
      <c r="B32" s="51" t="s">
        <v>325</v>
      </c>
      <c r="C32" s="55">
        <v>0</v>
      </c>
      <c r="D32" s="88"/>
      <c r="E32" s="49"/>
    </row>
    <row r="33" spans="1:5" x14ac:dyDescent="0.2">
      <c r="A33" s="50">
        <v>4150</v>
      </c>
      <c r="B33" s="51" t="s">
        <v>494</v>
      </c>
      <c r="C33" s="55">
        <f>SUM(C34:C35)</f>
        <v>0</v>
      </c>
      <c r="D33" s="88"/>
      <c r="E33" s="49"/>
    </row>
    <row r="34" spans="1:5" x14ac:dyDescent="0.2">
      <c r="A34" s="50">
        <v>4151</v>
      </c>
      <c r="B34" s="51" t="s">
        <v>494</v>
      </c>
      <c r="C34" s="55">
        <v>0</v>
      </c>
      <c r="D34" s="88"/>
      <c r="E34" s="49"/>
    </row>
    <row r="35" spans="1:5" ht="22.5" x14ac:dyDescent="0.2">
      <c r="A35" s="50">
        <v>4154</v>
      </c>
      <c r="B35" s="52" t="s">
        <v>495</v>
      </c>
      <c r="C35" s="55">
        <v>0</v>
      </c>
      <c r="D35" s="88"/>
      <c r="E35" s="49"/>
    </row>
    <row r="36" spans="1:5" x14ac:dyDescent="0.2">
      <c r="A36" s="50">
        <v>4160</v>
      </c>
      <c r="B36" s="51" t="s">
        <v>496</v>
      </c>
      <c r="C36" s="55">
        <f>SUM(C37:C44)</f>
        <v>0</v>
      </c>
      <c r="D36" s="88"/>
      <c r="E36" s="49"/>
    </row>
    <row r="37" spans="1:5" x14ac:dyDescent="0.2">
      <c r="A37" s="50">
        <v>4161</v>
      </c>
      <c r="B37" s="51" t="s">
        <v>326</v>
      </c>
      <c r="C37" s="55">
        <v>0</v>
      </c>
      <c r="D37" s="88"/>
      <c r="E37" s="49"/>
    </row>
    <row r="38" spans="1:5" x14ac:dyDescent="0.2">
      <c r="A38" s="50">
        <v>4162</v>
      </c>
      <c r="B38" s="51" t="s">
        <v>327</v>
      </c>
      <c r="C38" s="55">
        <v>0</v>
      </c>
      <c r="D38" s="88"/>
      <c r="E38" s="49"/>
    </row>
    <row r="39" spans="1:5" x14ac:dyDescent="0.2">
      <c r="A39" s="50">
        <v>4163</v>
      </c>
      <c r="B39" s="51" t="s">
        <v>328</v>
      </c>
      <c r="C39" s="55">
        <v>0</v>
      </c>
      <c r="D39" s="88"/>
      <c r="E39" s="49"/>
    </row>
    <row r="40" spans="1:5" x14ac:dyDescent="0.2">
      <c r="A40" s="50">
        <v>4164</v>
      </c>
      <c r="B40" s="51" t="s">
        <v>329</v>
      </c>
      <c r="C40" s="55">
        <v>0</v>
      </c>
      <c r="D40" s="88"/>
      <c r="E40" s="49"/>
    </row>
    <row r="41" spans="1:5" x14ac:dyDescent="0.2">
      <c r="A41" s="50">
        <v>4165</v>
      </c>
      <c r="B41" s="51" t="s">
        <v>330</v>
      </c>
      <c r="C41" s="55">
        <v>0</v>
      </c>
      <c r="D41" s="88"/>
      <c r="E41" s="49"/>
    </row>
    <row r="42" spans="1:5" ht="22.5" x14ac:dyDescent="0.2">
      <c r="A42" s="50">
        <v>4166</v>
      </c>
      <c r="B42" s="52" t="s">
        <v>497</v>
      </c>
      <c r="C42" s="55">
        <v>0</v>
      </c>
      <c r="D42" s="88"/>
      <c r="E42" s="49"/>
    </row>
    <row r="43" spans="1:5" x14ac:dyDescent="0.2">
      <c r="A43" s="50">
        <v>4168</v>
      </c>
      <c r="B43" s="51" t="s">
        <v>331</v>
      </c>
      <c r="C43" s="55">
        <v>0</v>
      </c>
      <c r="D43" s="88"/>
      <c r="E43" s="49"/>
    </row>
    <row r="44" spans="1:5" x14ac:dyDescent="0.2">
      <c r="A44" s="50">
        <v>4169</v>
      </c>
      <c r="B44" s="51" t="s">
        <v>332</v>
      </c>
      <c r="C44" s="55">
        <v>0</v>
      </c>
      <c r="D44" s="88"/>
      <c r="E44" s="49"/>
    </row>
    <row r="45" spans="1:5" x14ac:dyDescent="0.2">
      <c r="A45" s="50">
        <v>4170</v>
      </c>
      <c r="B45" s="51" t="s">
        <v>600</v>
      </c>
      <c r="C45" s="55">
        <f>SUM(C46:C53)</f>
        <v>313829.09000000003</v>
      </c>
      <c r="D45" s="88"/>
      <c r="E45" s="49"/>
    </row>
    <row r="46" spans="1:5" x14ac:dyDescent="0.2">
      <c r="A46" s="50">
        <v>4171</v>
      </c>
      <c r="B46" s="53" t="s">
        <v>498</v>
      </c>
      <c r="C46" s="55">
        <v>0</v>
      </c>
      <c r="D46" s="88"/>
      <c r="E46" s="49"/>
    </row>
    <row r="47" spans="1:5" x14ac:dyDescent="0.2">
      <c r="A47" s="50">
        <v>4172</v>
      </c>
      <c r="B47" s="51" t="s">
        <v>499</v>
      </c>
      <c r="C47" s="55">
        <v>0</v>
      </c>
      <c r="D47" s="88"/>
      <c r="E47" s="49"/>
    </row>
    <row r="48" spans="1:5" ht="22.5" x14ac:dyDescent="0.2">
      <c r="A48" s="50">
        <v>4173</v>
      </c>
      <c r="B48" s="52" t="s">
        <v>500</v>
      </c>
      <c r="C48" s="55">
        <v>313829.09000000003</v>
      </c>
      <c r="D48" s="88"/>
      <c r="E48" s="49"/>
    </row>
    <row r="49" spans="1:5" ht="22.5" x14ac:dyDescent="0.2">
      <c r="A49" s="50">
        <v>4174</v>
      </c>
      <c r="B49" s="52" t="s">
        <v>501</v>
      </c>
      <c r="C49" s="55">
        <v>0</v>
      </c>
      <c r="D49" s="88"/>
      <c r="E49" s="49"/>
    </row>
    <row r="50" spans="1:5" ht="22.5" x14ac:dyDescent="0.2">
      <c r="A50" s="50">
        <v>4175</v>
      </c>
      <c r="B50" s="52" t="s">
        <v>502</v>
      </c>
      <c r="C50" s="55">
        <v>0</v>
      </c>
      <c r="D50" s="88"/>
      <c r="E50" s="49"/>
    </row>
    <row r="51" spans="1:5" ht="22.5" x14ac:dyDescent="0.2">
      <c r="A51" s="50">
        <v>4176</v>
      </c>
      <c r="B51" s="52" t="s">
        <v>503</v>
      </c>
      <c r="C51" s="55">
        <v>0</v>
      </c>
      <c r="D51" s="88"/>
      <c r="E51" s="49"/>
    </row>
    <row r="52" spans="1:5" ht="22.5" x14ac:dyDescent="0.2">
      <c r="A52" s="50">
        <v>4177</v>
      </c>
      <c r="B52" s="52" t="s">
        <v>504</v>
      </c>
      <c r="C52" s="55">
        <v>0</v>
      </c>
      <c r="D52" s="88"/>
      <c r="E52" s="49"/>
    </row>
    <row r="53" spans="1:5" ht="22.5" x14ac:dyDescent="0.2">
      <c r="A53" s="50">
        <v>4178</v>
      </c>
      <c r="B53" s="52" t="s">
        <v>505</v>
      </c>
      <c r="C53" s="55">
        <v>0</v>
      </c>
      <c r="D53" s="88"/>
      <c r="E53" s="49"/>
    </row>
    <row r="54" spans="1:5" x14ac:dyDescent="0.2">
      <c r="A54" s="47" t="s">
        <v>566</v>
      </c>
      <c r="B54" s="47"/>
      <c r="C54" s="47"/>
      <c r="D54" s="47"/>
      <c r="E54" s="47"/>
    </row>
    <row r="55" spans="1:5" x14ac:dyDescent="0.2">
      <c r="A55" s="48" t="s">
        <v>144</v>
      </c>
      <c r="B55" s="48" t="s">
        <v>141</v>
      </c>
      <c r="C55" s="48" t="s">
        <v>142</v>
      </c>
      <c r="D55" s="48" t="s">
        <v>303</v>
      </c>
      <c r="E55" s="48"/>
    </row>
    <row r="56" spans="1:5" ht="33.75" x14ac:dyDescent="0.2">
      <c r="A56" s="50">
        <v>4200</v>
      </c>
      <c r="B56" s="52" t="s">
        <v>506</v>
      </c>
      <c r="C56" s="55">
        <f>+C57+C63</f>
        <v>4375336.8</v>
      </c>
      <c r="D56" s="88"/>
      <c r="E56" s="49"/>
    </row>
    <row r="57" spans="1:5" ht="22.5" x14ac:dyDescent="0.2">
      <c r="A57" s="50">
        <v>4210</v>
      </c>
      <c r="B57" s="52" t="s">
        <v>507</v>
      </c>
      <c r="C57" s="55">
        <f>SUM(C58:C62)</f>
        <v>0</v>
      </c>
      <c r="D57" s="88"/>
      <c r="E57" s="49"/>
    </row>
    <row r="58" spans="1:5" x14ac:dyDescent="0.2">
      <c r="A58" s="50">
        <v>4211</v>
      </c>
      <c r="B58" s="51" t="s">
        <v>333</v>
      </c>
      <c r="C58" s="55">
        <v>0</v>
      </c>
      <c r="D58" s="88"/>
      <c r="E58" s="49"/>
    </row>
    <row r="59" spans="1:5" x14ac:dyDescent="0.2">
      <c r="A59" s="50">
        <v>4212</v>
      </c>
      <c r="B59" s="51" t="s">
        <v>334</v>
      </c>
      <c r="C59" s="55">
        <v>0</v>
      </c>
      <c r="D59" s="88"/>
      <c r="E59" s="49"/>
    </row>
    <row r="60" spans="1:5" x14ac:dyDescent="0.2">
      <c r="A60" s="50">
        <v>4213</v>
      </c>
      <c r="B60" s="51" t="s">
        <v>335</v>
      </c>
      <c r="C60" s="55">
        <v>0</v>
      </c>
      <c r="D60" s="88"/>
      <c r="E60" s="49"/>
    </row>
    <row r="61" spans="1:5" x14ac:dyDescent="0.2">
      <c r="A61" s="50">
        <v>4214</v>
      </c>
      <c r="B61" s="51" t="s">
        <v>508</v>
      </c>
      <c r="C61" s="55">
        <v>0</v>
      </c>
      <c r="D61" s="88"/>
      <c r="E61" s="49"/>
    </row>
    <row r="62" spans="1:5" x14ac:dyDescent="0.2">
      <c r="A62" s="50">
        <v>4215</v>
      </c>
      <c r="B62" s="51" t="s">
        <v>509</v>
      </c>
      <c r="C62" s="55">
        <v>0</v>
      </c>
      <c r="D62" s="88"/>
      <c r="E62" s="49"/>
    </row>
    <row r="63" spans="1:5" x14ac:dyDescent="0.2">
      <c r="A63" s="50">
        <v>4220</v>
      </c>
      <c r="B63" s="51" t="s">
        <v>336</v>
      </c>
      <c r="C63" s="55">
        <f>SUM(C64:C67)</f>
        <v>4375336.8</v>
      </c>
      <c r="D63" s="88"/>
      <c r="E63" s="49"/>
    </row>
    <row r="64" spans="1:5" x14ac:dyDescent="0.2">
      <c r="A64" s="50">
        <v>4221</v>
      </c>
      <c r="B64" s="51" t="s">
        <v>337</v>
      </c>
      <c r="C64" s="55">
        <v>4375336.8</v>
      </c>
      <c r="D64" s="88"/>
      <c r="E64" s="49"/>
    </row>
    <row r="65" spans="1:5" x14ac:dyDescent="0.2">
      <c r="A65" s="50">
        <v>4223</v>
      </c>
      <c r="B65" s="51" t="s">
        <v>338</v>
      </c>
      <c r="C65" s="55">
        <v>0</v>
      </c>
      <c r="D65" s="88"/>
      <c r="E65" s="49"/>
    </row>
    <row r="66" spans="1:5" x14ac:dyDescent="0.2">
      <c r="A66" s="50">
        <v>4225</v>
      </c>
      <c r="B66" s="51" t="s">
        <v>340</v>
      </c>
      <c r="C66" s="55">
        <v>0</v>
      </c>
      <c r="D66" s="88"/>
      <c r="E66" s="49"/>
    </row>
    <row r="67" spans="1:5" x14ac:dyDescent="0.2">
      <c r="A67" s="50">
        <v>4227</v>
      </c>
      <c r="B67" s="51" t="s">
        <v>510</v>
      </c>
      <c r="C67" s="55">
        <v>0</v>
      </c>
      <c r="D67" s="88"/>
      <c r="E67" s="49"/>
    </row>
    <row r="68" spans="1:5" x14ac:dyDescent="0.2">
      <c r="A68" s="92" t="s">
        <v>574</v>
      </c>
      <c r="B68" s="47"/>
      <c r="C68" s="47"/>
      <c r="D68" s="47"/>
      <c r="E68" s="47"/>
    </row>
    <row r="69" spans="1:5" x14ac:dyDescent="0.2">
      <c r="A69" s="48" t="s">
        <v>144</v>
      </c>
      <c r="B69" s="48" t="s">
        <v>141</v>
      </c>
      <c r="C69" s="48" t="s">
        <v>142</v>
      </c>
      <c r="D69" s="48" t="s">
        <v>145</v>
      </c>
      <c r="E69" s="48" t="s">
        <v>205</v>
      </c>
    </row>
    <row r="70" spans="1:5" x14ac:dyDescent="0.2">
      <c r="A70" s="54">
        <v>4300</v>
      </c>
      <c r="B70" s="51" t="s">
        <v>341</v>
      </c>
      <c r="C70" s="55">
        <f>C71+C74+C80+C82+C84</f>
        <v>0</v>
      </c>
      <c r="D70" s="56"/>
      <c r="E70" s="56"/>
    </row>
    <row r="71" spans="1:5" x14ac:dyDescent="0.2">
      <c r="A71" s="54">
        <v>4310</v>
      </c>
      <c r="B71" s="51" t="s">
        <v>342</v>
      </c>
      <c r="C71" s="55">
        <f>SUM(C72:C73)</f>
        <v>0</v>
      </c>
      <c r="D71" s="56"/>
      <c r="E71" s="56"/>
    </row>
    <row r="72" spans="1:5" x14ac:dyDescent="0.2">
      <c r="A72" s="54">
        <v>4311</v>
      </c>
      <c r="B72" s="51" t="s">
        <v>511</v>
      </c>
      <c r="C72" s="55">
        <v>0</v>
      </c>
      <c r="D72" s="56"/>
      <c r="E72" s="56"/>
    </row>
    <row r="73" spans="1:5" x14ac:dyDescent="0.2">
      <c r="A73" s="54">
        <v>4319</v>
      </c>
      <c r="B73" s="51" t="s">
        <v>343</v>
      </c>
      <c r="C73" s="55">
        <v>0</v>
      </c>
      <c r="D73" s="56"/>
      <c r="E73" s="56"/>
    </row>
    <row r="74" spans="1:5" x14ac:dyDescent="0.2">
      <c r="A74" s="54">
        <v>4320</v>
      </c>
      <c r="B74" s="51" t="s">
        <v>344</v>
      </c>
      <c r="C74" s="55">
        <f>SUM(C75:C79)</f>
        <v>0</v>
      </c>
      <c r="D74" s="56"/>
      <c r="E74" s="56"/>
    </row>
    <row r="75" spans="1:5" x14ac:dyDescent="0.2">
      <c r="A75" s="54">
        <v>4321</v>
      </c>
      <c r="B75" s="51" t="s">
        <v>345</v>
      </c>
      <c r="C75" s="55">
        <v>0</v>
      </c>
      <c r="D75" s="56"/>
      <c r="E75" s="56"/>
    </row>
    <row r="76" spans="1:5" x14ac:dyDescent="0.2">
      <c r="A76" s="54">
        <v>4322</v>
      </c>
      <c r="B76" s="51" t="s">
        <v>346</v>
      </c>
      <c r="C76" s="55">
        <v>0</v>
      </c>
      <c r="D76" s="56"/>
      <c r="E76" s="56"/>
    </row>
    <row r="77" spans="1:5" x14ac:dyDescent="0.2">
      <c r="A77" s="54">
        <v>4323</v>
      </c>
      <c r="B77" s="51" t="s">
        <v>347</v>
      </c>
      <c r="C77" s="55">
        <v>0</v>
      </c>
      <c r="D77" s="56"/>
      <c r="E77" s="56"/>
    </row>
    <row r="78" spans="1:5" x14ac:dyDescent="0.2">
      <c r="A78" s="54">
        <v>4324</v>
      </c>
      <c r="B78" s="51" t="s">
        <v>348</v>
      </c>
      <c r="C78" s="55">
        <v>0</v>
      </c>
      <c r="D78" s="56"/>
      <c r="E78" s="56"/>
    </row>
    <row r="79" spans="1:5" x14ac:dyDescent="0.2">
      <c r="A79" s="54">
        <v>4325</v>
      </c>
      <c r="B79" s="51" t="s">
        <v>349</v>
      </c>
      <c r="C79" s="55">
        <v>0</v>
      </c>
      <c r="D79" s="56"/>
      <c r="E79" s="56"/>
    </row>
    <row r="80" spans="1:5" x14ac:dyDescent="0.2">
      <c r="A80" s="54">
        <v>4330</v>
      </c>
      <c r="B80" s="51" t="s">
        <v>350</v>
      </c>
      <c r="C80" s="55">
        <f>SUM(C81)</f>
        <v>0</v>
      </c>
      <c r="D80" s="56"/>
      <c r="E80" s="56"/>
    </row>
    <row r="81" spans="1:5" x14ac:dyDescent="0.2">
      <c r="A81" s="54">
        <v>4331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4340</v>
      </c>
      <c r="B82" s="51" t="s">
        <v>351</v>
      </c>
      <c r="C82" s="55">
        <f>SUM(C83)</f>
        <v>0</v>
      </c>
      <c r="D82" s="56"/>
      <c r="E82" s="56"/>
    </row>
    <row r="83" spans="1:5" x14ac:dyDescent="0.2">
      <c r="A83" s="54">
        <v>4341</v>
      </c>
      <c r="B83" s="51" t="s">
        <v>351</v>
      </c>
      <c r="C83" s="55">
        <v>0</v>
      </c>
      <c r="D83" s="56"/>
      <c r="E83" s="56"/>
    </row>
    <row r="84" spans="1:5" x14ac:dyDescent="0.2">
      <c r="A84" s="54">
        <v>4390</v>
      </c>
      <c r="B84" s="51" t="s">
        <v>352</v>
      </c>
      <c r="C84" s="55">
        <f>SUM(C85:C91)</f>
        <v>0</v>
      </c>
      <c r="D84" s="56"/>
      <c r="E84" s="56"/>
    </row>
    <row r="85" spans="1:5" x14ac:dyDescent="0.2">
      <c r="A85" s="54">
        <v>4392</v>
      </c>
      <c r="B85" s="51" t="s">
        <v>353</v>
      </c>
      <c r="C85" s="55">
        <v>0</v>
      </c>
      <c r="D85" s="56"/>
      <c r="E85" s="56"/>
    </row>
    <row r="86" spans="1:5" x14ac:dyDescent="0.2">
      <c r="A86" s="54">
        <v>4393</v>
      </c>
      <c r="B86" s="51" t="s">
        <v>512</v>
      </c>
      <c r="C86" s="55">
        <v>0</v>
      </c>
      <c r="D86" s="56"/>
      <c r="E86" s="56"/>
    </row>
    <row r="87" spans="1:5" x14ac:dyDescent="0.2">
      <c r="A87" s="54">
        <v>4394</v>
      </c>
      <c r="B87" s="51" t="s">
        <v>354</v>
      </c>
      <c r="C87" s="55">
        <v>0</v>
      </c>
      <c r="D87" s="56"/>
      <c r="E87" s="56"/>
    </row>
    <row r="88" spans="1:5" x14ac:dyDescent="0.2">
      <c r="A88" s="54">
        <v>4395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4396</v>
      </c>
      <c r="B89" s="51" t="s">
        <v>356</v>
      </c>
      <c r="C89" s="55">
        <v>0</v>
      </c>
      <c r="D89" s="56"/>
      <c r="E89" s="56"/>
    </row>
    <row r="90" spans="1:5" x14ac:dyDescent="0.2">
      <c r="A90" s="54">
        <v>4397</v>
      </c>
      <c r="B90" s="51" t="s">
        <v>513</v>
      </c>
      <c r="C90" s="55">
        <v>0</v>
      </c>
      <c r="D90" s="56"/>
      <c r="E90" s="56"/>
    </row>
    <row r="91" spans="1:5" x14ac:dyDescent="0.2">
      <c r="A91" s="54">
        <v>4399</v>
      </c>
      <c r="B91" s="51" t="s">
        <v>352</v>
      </c>
      <c r="C91" s="55">
        <v>0</v>
      </c>
      <c r="D91" s="56"/>
      <c r="E91" s="56"/>
    </row>
    <row r="92" spans="1:5" x14ac:dyDescent="0.2">
      <c r="A92" s="92" t="s">
        <v>568</v>
      </c>
      <c r="B92" s="47"/>
      <c r="C92" s="47"/>
      <c r="D92" s="47"/>
      <c r="E92" s="47"/>
    </row>
    <row r="93" spans="1:5" x14ac:dyDescent="0.2">
      <c r="A93" s="48" t="s">
        <v>144</v>
      </c>
      <c r="B93" s="48" t="s">
        <v>141</v>
      </c>
      <c r="C93" s="48" t="s">
        <v>142</v>
      </c>
      <c r="D93" s="48" t="s">
        <v>357</v>
      </c>
      <c r="E93" s="48" t="s">
        <v>205</v>
      </c>
    </row>
    <row r="94" spans="1:5" x14ac:dyDescent="0.2">
      <c r="A94" s="54">
        <v>5000</v>
      </c>
      <c r="B94" s="51" t="s">
        <v>358</v>
      </c>
      <c r="C94" s="55">
        <f>C95+C123+C156+C166+C181+C210</f>
        <v>3900564.32</v>
      </c>
      <c r="D94" s="57">
        <v>1</v>
      </c>
      <c r="E94" s="56"/>
    </row>
    <row r="95" spans="1:5" x14ac:dyDescent="0.2">
      <c r="A95" s="54">
        <v>5100</v>
      </c>
      <c r="B95" s="51" t="s">
        <v>359</v>
      </c>
      <c r="C95" s="55">
        <f>C96+C103+C113</f>
        <v>3017749.5</v>
      </c>
      <c r="D95" s="57">
        <f>C95/$C$94</f>
        <v>0.77366997501530754</v>
      </c>
      <c r="E95" s="56"/>
    </row>
    <row r="96" spans="1:5" x14ac:dyDescent="0.2">
      <c r="A96" s="54">
        <v>5110</v>
      </c>
      <c r="B96" s="51" t="s">
        <v>360</v>
      </c>
      <c r="C96" s="55">
        <f>SUM(C97:C102)</f>
        <v>2229737.9300000002</v>
      </c>
      <c r="D96" s="57">
        <f t="shared" ref="D96:D159" si="0">C96/$C$94</f>
        <v>0.57164495879919253</v>
      </c>
      <c r="E96" s="56"/>
    </row>
    <row r="97" spans="1:5" x14ac:dyDescent="0.2">
      <c r="A97" s="54">
        <v>5111</v>
      </c>
      <c r="B97" s="51" t="s">
        <v>361</v>
      </c>
      <c r="C97" s="55">
        <v>954265.65</v>
      </c>
      <c r="D97" s="57">
        <f t="shared" si="0"/>
        <v>0.24464810004722601</v>
      </c>
      <c r="E97" s="56"/>
    </row>
    <row r="98" spans="1:5" x14ac:dyDescent="0.2">
      <c r="A98" s="54">
        <v>5112</v>
      </c>
      <c r="B98" s="51" t="s">
        <v>362</v>
      </c>
      <c r="C98" s="55">
        <v>1060325.7</v>
      </c>
      <c r="D98" s="57">
        <f t="shared" si="0"/>
        <v>0.27183905020184362</v>
      </c>
      <c r="E98" s="56"/>
    </row>
    <row r="99" spans="1:5" x14ac:dyDescent="0.2">
      <c r="A99" s="54">
        <v>5113</v>
      </c>
      <c r="B99" s="51" t="s">
        <v>363</v>
      </c>
      <c r="C99" s="55">
        <v>44265.78</v>
      </c>
      <c r="D99" s="57">
        <f t="shared" si="0"/>
        <v>1.1348557892771782E-2</v>
      </c>
      <c r="E99" s="56"/>
    </row>
    <row r="100" spans="1:5" x14ac:dyDescent="0.2">
      <c r="A100" s="54">
        <v>5114</v>
      </c>
      <c r="B100" s="51" t="s">
        <v>364</v>
      </c>
      <c r="C100" s="55">
        <v>0</v>
      </c>
      <c r="D100" s="57">
        <f t="shared" si="0"/>
        <v>0</v>
      </c>
      <c r="E100" s="56"/>
    </row>
    <row r="101" spans="1:5" x14ac:dyDescent="0.2">
      <c r="A101" s="54">
        <v>5115</v>
      </c>
      <c r="B101" s="51" t="s">
        <v>365</v>
      </c>
      <c r="C101" s="55">
        <v>170880.8</v>
      </c>
      <c r="D101" s="57">
        <f t="shared" si="0"/>
        <v>4.3809250657351036E-2</v>
      </c>
      <c r="E101" s="56"/>
    </row>
    <row r="102" spans="1:5" x14ac:dyDescent="0.2">
      <c r="A102" s="54">
        <v>5116</v>
      </c>
      <c r="B102" s="51" t="s">
        <v>366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5120</v>
      </c>
      <c r="B103" s="51" t="s">
        <v>367</v>
      </c>
      <c r="C103" s="55">
        <f>SUM(C104:C112)</f>
        <v>119890.69</v>
      </c>
      <c r="D103" s="57">
        <f t="shared" si="0"/>
        <v>3.0736755034461272E-2</v>
      </c>
      <c r="E103" s="56"/>
    </row>
    <row r="104" spans="1:5" x14ac:dyDescent="0.2">
      <c r="A104" s="54">
        <v>5121</v>
      </c>
      <c r="B104" s="51" t="s">
        <v>368</v>
      </c>
      <c r="C104" s="55">
        <v>53758.11</v>
      </c>
      <c r="D104" s="57">
        <f t="shared" si="0"/>
        <v>1.3782136529413775E-2</v>
      </c>
      <c r="E104" s="56"/>
    </row>
    <row r="105" spans="1:5" x14ac:dyDescent="0.2">
      <c r="A105" s="54">
        <v>5122</v>
      </c>
      <c r="B105" s="51" t="s">
        <v>369</v>
      </c>
      <c r="C105" s="55">
        <v>70</v>
      </c>
      <c r="D105" s="57">
        <f t="shared" si="0"/>
        <v>1.7946121190997308E-5</v>
      </c>
      <c r="E105" s="56"/>
    </row>
    <row r="106" spans="1:5" x14ac:dyDescent="0.2">
      <c r="A106" s="54">
        <v>5123</v>
      </c>
      <c r="B106" s="51" t="s">
        <v>370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5124</v>
      </c>
      <c r="B107" s="51" t="s">
        <v>371</v>
      </c>
      <c r="C107" s="55">
        <v>43017.62</v>
      </c>
      <c r="D107" s="57">
        <f t="shared" si="0"/>
        <v>1.102856316954671E-2</v>
      </c>
      <c r="E107" s="56"/>
    </row>
    <row r="108" spans="1:5" x14ac:dyDescent="0.2">
      <c r="A108" s="54">
        <v>5125</v>
      </c>
      <c r="B108" s="51" t="s">
        <v>372</v>
      </c>
      <c r="C108" s="55">
        <v>0</v>
      </c>
      <c r="D108" s="57">
        <f t="shared" si="0"/>
        <v>0</v>
      </c>
      <c r="E108" s="56"/>
    </row>
    <row r="109" spans="1:5" x14ac:dyDescent="0.2">
      <c r="A109" s="54">
        <v>5126</v>
      </c>
      <c r="B109" s="51" t="s">
        <v>373</v>
      </c>
      <c r="C109" s="55">
        <v>13444.96</v>
      </c>
      <c r="D109" s="57">
        <f t="shared" si="0"/>
        <v>3.446926879544445E-3</v>
      </c>
      <c r="E109" s="56"/>
    </row>
    <row r="110" spans="1:5" x14ac:dyDescent="0.2">
      <c r="A110" s="54">
        <v>5127</v>
      </c>
      <c r="B110" s="51" t="s">
        <v>374</v>
      </c>
      <c r="C110" s="55">
        <v>9600</v>
      </c>
      <c r="D110" s="57">
        <f t="shared" si="0"/>
        <v>2.4611823347653449E-3</v>
      </c>
      <c r="E110" s="56"/>
    </row>
    <row r="111" spans="1:5" x14ac:dyDescent="0.2">
      <c r="A111" s="54">
        <v>5128</v>
      </c>
      <c r="B111" s="51" t="s">
        <v>375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5129</v>
      </c>
      <c r="B112" s="51" t="s">
        <v>376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5130</v>
      </c>
      <c r="B113" s="51" t="s">
        <v>377</v>
      </c>
      <c r="C113" s="55">
        <f>SUM(C114:C122)</f>
        <v>668120.88</v>
      </c>
      <c r="D113" s="57">
        <f t="shared" si="0"/>
        <v>0.17128826118165386</v>
      </c>
      <c r="E113" s="56"/>
    </row>
    <row r="114" spans="1:5" x14ac:dyDescent="0.2">
      <c r="A114" s="54">
        <v>5131</v>
      </c>
      <c r="B114" s="51" t="s">
        <v>378</v>
      </c>
      <c r="C114" s="55">
        <v>81873</v>
      </c>
      <c r="D114" s="57">
        <f t="shared" si="0"/>
        <v>2.0990039718150322E-2</v>
      </c>
      <c r="E114" s="56"/>
    </row>
    <row r="115" spans="1:5" x14ac:dyDescent="0.2">
      <c r="A115" s="54">
        <v>5132</v>
      </c>
      <c r="B115" s="51" t="s">
        <v>379</v>
      </c>
      <c r="C115" s="55">
        <v>8840</v>
      </c>
      <c r="D115" s="57">
        <f t="shared" si="0"/>
        <v>2.2663387332630884E-3</v>
      </c>
      <c r="E115" s="56"/>
    </row>
    <row r="116" spans="1:5" x14ac:dyDescent="0.2">
      <c r="A116" s="54">
        <v>5133</v>
      </c>
      <c r="B116" s="51" t="s">
        <v>380</v>
      </c>
      <c r="C116" s="55">
        <v>39795.82</v>
      </c>
      <c r="D116" s="57">
        <f t="shared" si="0"/>
        <v>1.0202580123073063E-2</v>
      </c>
      <c r="E116" s="56"/>
    </row>
    <row r="117" spans="1:5" x14ac:dyDescent="0.2">
      <c r="A117" s="54">
        <v>5134</v>
      </c>
      <c r="B117" s="51" t="s">
        <v>381</v>
      </c>
      <c r="C117" s="55">
        <v>13775.61</v>
      </c>
      <c r="D117" s="57">
        <f t="shared" si="0"/>
        <v>3.5316966648559203E-3</v>
      </c>
      <c r="E117" s="56"/>
    </row>
    <row r="118" spans="1:5" x14ac:dyDescent="0.2">
      <c r="A118" s="54">
        <v>5135</v>
      </c>
      <c r="B118" s="51" t="s">
        <v>382</v>
      </c>
      <c r="C118" s="55">
        <v>61584.43</v>
      </c>
      <c r="D118" s="57">
        <f t="shared" si="0"/>
        <v>1.5788594917978432E-2</v>
      </c>
      <c r="E118" s="56"/>
    </row>
    <row r="119" spans="1:5" x14ac:dyDescent="0.2">
      <c r="A119" s="54">
        <v>5136</v>
      </c>
      <c r="B119" s="51" t="s">
        <v>383</v>
      </c>
      <c r="C119" s="55">
        <v>10664.4</v>
      </c>
      <c r="D119" s="57">
        <f t="shared" si="0"/>
        <v>2.7340659261324528E-3</v>
      </c>
      <c r="E119" s="56"/>
    </row>
    <row r="120" spans="1:5" x14ac:dyDescent="0.2">
      <c r="A120" s="54">
        <v>5137</v>
      </c>
      <c r="B120" s="51" t="s">
        <v>384</v>
      </c>
      <c r="C120" s="55">
        <v>2424.92</v>
      </c>
      <c r="D120" s="57">
        <f t="shared" si="0"/>
        <v>6.2168440283533134E-4</v>
      </c>
      <c r="E120" s="56"/>
    </row>
    <row r="121" spans="1:5" x14ac:dyDescent="0.2">
      <c r="A121" s="54">
        <v>5138</v>
      </c>
      <c r="B121" s="51" t="s">
        <v>385</v>
      </c>
      <c r="C121" s="55">
        <v>391357.7</v>
      </c>
      <c r="D121" s="57">
        <f t="shared" si="0"/>
        <v>0.10033361018899953</v>
      </c>
      <c r="E121" s="56"/>
    </row>
    <row r="122" spans="1:5" x14ac:dyDescent="0.2">
      <c r="A122" s="54">
        <v>5139</v>
      </c>
      <c r="B122" s="51" t="s">
        <v>386</v>
      </c>
      <c r="C122" s="55">
        <v>57805</v>
      </c>
      <c r="D122" s="57">
        <f t="shared" si="0"/>
        <v>1.4819650506365705E-2</v>
      </c>
      <c r="E122" s="56"/>
    </row>
    <row r="123" spans="1:5" x14ac:dyDescent="0.2">
      <c r="A123" s="54">
        <v>5200</v>
      </c>
      <c r="B123" s="51" t="s">
        <v>387</v>
      </c>
      <c r="C123" s="55">
        <f>C124+C127+C130+C133+C138+C142+C145+C147+C153</f>
        <v>882814.82</v>
      </c>
      <c r="D123" s="57">
        <f t="shared" si="0"/>
        <v>0.22633002498469246</v>
      </c>
      <c r="E123" s="56"/>
    </row>
    <row r="124" spans="1:5" x14ac:dyDescent="0.2">
      <c r="A124" s="54">
        <v>5210</v>
      </c>
      <c r="B124" s="51" t="s">
        <v>388</v>
      </c>
      <c r="C124" s="55">
        <f>SUM(C125:C126)</f>
        <v>0</v>
      </c>
      <c r="D124" s="57">
        <f t="shared" si="0"/>
        <v>0</v>
      </c>
      <c r="E124" s="56"/>
    </row>
    <row r="125" spans="1:5" x14ac:dyDescent="0.2">
      <c r="A125" s="54">
        <v>5211</v>
      </c>
      <c r="B125" s="51" t="s">
        <v>389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5212</v>
      </c>
      <c r="B126" s="51" t="s">
        <v>390</v>
      </c>
      <c r="C126" s="55">
        <v>0</v>
      </c>
      <c r="D126" s="57">
        <f t="shared" si="0"/>
        <v>0</v>
      </c>
      <c r="E126" s="56"/>
    </row>
    <row r="127" spans="1:5" x14ac:dyDescent="0.2">
      <c r="A127" s="54">
        <v>5220</v>
      </c>
      <c r="B127" s="51" t="s">
        <v>391</v>
      </c>
      <c r="C127" s="55">
        <f>SUM(C128:C129)</f>
        <v>0</v>
      </c>
      <c r="D127" s="57">
        <f t="shared" si="0"/>
        <v>0</v>
      </c>
      <c r="E127" s="56"/>
    </row>
    <row r="128" spans="1:5" x14ac:dyDescent="0.2">
      <c r="A128" s="54">
        <v>5221</v>
      </c>
      <c r="B128" s="51" t="s">
        <v>392</v>
      </c>
      <c r="C128" s="55">
        <v>0</v>
      </c>
      <c r="D128" s="57">
        <f t="shared" si="0"/>
        <v>0</v>
      </c>
      <c r="E128" s="56"/>
    </row>
    <row r="129" spans="1:5" x14ac:dyDescent="0.2">
      <c r="A129" s="54">
        <v>5222</v>
      </c>
      <c r="B129" s="51" t="s">
        <v>393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5230</v>
      </c>
      <c r="B130" s="51" t="s">
        <v>338</v>
      </c>
      <c r="C130" s="55">
        <f>SUM(C131:C132)</f>
        <v>0</v>
      </c>
      <c r="D130" s="57">
        <f t="shared" si="0"/>
        <v>0</v>
      </c>
      <c r="E130" s="56"/>
    </row>
    <row r="131" spans="1:5" x14ac:dyDescent="0.2">
      <c r="A131" s="54">
        <v>5231</v>
      </c>
      <c r="B131" s="51" t="s">
        <v>394</v>
      </c>
      <c r="C131" s="55">
        <v>0</v>
      </c>
      <c r="D131" s="57">
        <f t="shared" si="0"/>
        <v>0</v>
      </c>
      <c r="E131" s="56"/>
    </row>
    <row r="132" spans="1:5" x14ac:dyDescent="0.2">
      <c r="A132" s="54">
        <v>5232</v>
      </c>
      <c r="B132" s="51" t="s">
        <v>395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5240</v>
      </c>
      <c r="B133" s="51" t="s">
        <v>339</v>
      </c>
      <c r="C133" s="55">
        <f>SUM(C134:C137)</f>
        <v>882814.82</v>
      </c>
      <c r="D133" s="57">
        <f t="shared" si="0"/>
        <v>0.22633002498469246</v>
      </c>
      <c r="E133" s="56"/>
    </row>
    <row r="134" spans="1:5" x14ac:dyDescent="0.2">
      <c r="A134" s="54">
        <v>5241</v>
      </c>
      <c r="B134" s="51" t="s">
        <v>396</v>
      </c>
      <c r="C134" s="55">
        <v>0</v>
      </c>
      <c r="D134" s="57">
        <f t="shared" si="0"/>
        <v>0</v>
      </c>
      <c r="E134" s="56"/>
    </row>
    <row r="135" spans="1:5" x14ac:dyDescent="0.2">
      <c r="A135" s="54">
        <v>5242</v>
      </c>
      <c r="B135" s="51" t="s">
        <v>397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5243</v>
      </c>
      <c r="B136" s="51" t="s">
        <v>398</v>
      </c>
      <c r="C136" s="55">
        <v>882814.82</v>
      </c>
      <c r="D136" s="57">
        <f t="shared" si="0"/>
        <v>0.22633002498469246</v>
      </c>
      <c r="E136" s="56"/>
    </row>
    <row r="137" spans="1:5" x14ac:dyDescent="0.2">
      <c r="A137" s="54">
        <v>5244</v>
      </c>
      <c r="B137" s="51" t="s">
        <v>399</v>
      </c>
      <c r="C137" s="55">
        <v>0</v>
      </c>
      <c r="D137" s="57">
        <f t="shared" si="0"/>
        <v>0</v>
      </c>
      <c r="E137" s="56"/>
    </row>
    <row r="138" spans="1:5" x14ac:dyDescent="0.2">
      <c r="A138" s="54">
        <v>5250</v>
      </c>
      <c r="B138" s="51" t="s">
        <v>340</v>
      </c>
      <c r="C138" s="55">
        <f>SUM(C139:C141)</f>
        <v>0</v>
      </c>
      <c r="D138" s="57">
        <f t="shared" si="0"/>
        <v>0</v>
      </c>
      <c r="E138" s="56"/>
    </row>
    <row r="139" spans="1:5" x14ac:dyDescent="0.2">
      <c r="A139" s="54">
        <v>5251</v>
      </c>
      <c r="B139" s="51" t="s">
        <v>400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5252</v>
      </c>
      <c r="B140" s="51" t="s">
        <v>401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5259</v>
      </c>
      <c r="B141" s="51" t="s">
        <v>402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5260</v>
      </c>
      <c r="B142" s="51" t="s">
        <v>403</v>
      </c>
      <c r="C142" s="55">
        <f>SUM(C143:C144)</f>
        <v>0</v>
      </c>
      <c r="D142" s="57">
        <f t="shared" si="0"/>
        <v>0</v>
      </c>
      <c r="E142" s="56"/>
    </row>
    <row r="143" spans="1:5" x14ac:dyDescent="0.2">
      <c r="A143" s="54">
        <v>5261</v>
      </c>
      <c r="B143" s="51" t="s">
        <v>404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5262</v>
      </c>
      <c r="B144" s="51" t="s">
        <v>405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5270</v>
      </c>
      <c r="B145" s="51" t="s">
        <v>406</v>
      </c>
      <c r="C145" s="55">
        <f>SUM(C146)</f>
        <v>0</v>
      </c>
      <c r="D145" s="57">
        <f t="shared" si="0"/>
        <v>0</v>
      </c>
      <c r="E145" s="56"/>
    </row>
    <row r="146" spans="1:5" x14ac:dyDescent="0.2">
      <c r="A146" s="54">
        <v>5271</v>
      </c>
      <c r="B146" s="51" t="s">
        <v>407</v>
      </c>
      <c r="C146" s="55">
        <v>0</v>
      </c>
      <c r="D146" s="57">
        <f t="shared" si="0"/>
        <v>0</v>
      </c>
      <c r="E146" s="56"/>
    </row>
    <row r="147" spans="1:5" x14ac:dyDescent="0.2">
      <c r="A147" s="54">
        <v>5280</v>
      </c>
      <c r="B147" s="51" t="s">
        <v>408</v>
      </c>
      <c r="C147" s="55">
        <f>SUM(C148:C152)</f>
        <v>0</v>
      </c>
      <c r="D147" s="57">
        <f t="shared" si="0"/>
        <v>0</v>
      </c>
      <c r="E147" s="56"/>
    </row>
    <row r="148" spans="1:5" x14ac:dyDescent="0.2">
      <c r="A148" s="54">
        <v>5281</v>
      </c>
      <c r="B148" s="51" t="s">
        <v>409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5282</v>
      </c>
      <c r="B149" s="51" t="s">
        <v>410</v>
      </c>
      <c r="C149" s="55">
        <v>0</v>
      </c>
      <c r="D149" s="57">
        <f t="shared" si="0"/>
        <v>0</v>
      </c>
      <c r="E149" s="56"/>
    </row>
    <row r="150" spans="1:5" x14ac:dyDescent="0.2">
      <c r="A150" s="54">
        <v>5283</v>
      </c>
      <c r="B150" s="51" t="s">
        <v>411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5284</v>
      </c>
      <c r="B151" s="51" t="s">
        <v>412</v>
      </c>
      <c r="C151" s="55">
        <v>0</v>
      </c>
      <c r="D151" s="57">
        <f t="shared" si="0"/>
        <v>0</v>
      </c>
      <c r="E151" s="56"/>
    </row>
    <row r="152" spans="1:5" x14ac:dyDescent="0.2">
      <c r="A152" s="54">
        <v>5285</v>
      </c>
      <c r="B152" s="51" t="s">
        <v>413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5290</v>
      </c>
      <c r="B153" s="51" t="s">
        <v>414</v>
      </c>
      <c r="C153" s="55">
        <f>SUM(C154:C155)</f>
        <v>0</v>
      </c>
      <c r="D153" s="57">
        <f t="shared" si="0"/>
        <v>0</v>
      </c>
      <c r="E153" s="56"/>
    </row>
    <row r="154" spans="1:5" x14ac:dyDescent="0.2">
      <c r="A154" s="54">
        <v>5291</v>
      </c>
      <c r="B154" s="51" t="s">
        <v>415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5292</v>
      </c>
      <c r="B155" s="51" t="s">
        <v>416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5300</v>
      </c>
      <c r="B156" s="51" t="s">
        <v>417</v>
      </c>
      <c r="C156" s="55">
        <f>C157+C160+C163</f>
        <v>0</v>
      </c>
      <c r="D156" s="57">
        <f t="shared" si="0"/>
        <v>0</v>
      </c>
      <c r="E156" s="56"/>
    </row>
    <row r="157" spans="1:5" x14ac:dyDescent="0.2">
      <c r="A157" s="54">
        <v>5310</v>
      </c>
      <c r="B157" s="51" t="s">
        <v>333</v>
      </c>
      <c r="C157" s="55">
        <f>C158+C159</f>
        <v>0</v>
      </c>
      <c r="D157" s="57">
        <f t="shared" si="0"/>
        <v>0</v>
      </c>
      <c r="E157" s="56"/>
    </row>
    <row r="158" spans="1:5" x14ac:dyDescent="0.2">
      <c r="A158" s="54">
        <v>5311</v>
      </c>
      <c r="B158" s="51" t="s">
        <v>418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5312</v>
      </c>
      <c r="B159" s="51" t="s">
        <v>419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5320</v>
      </c>
      <c r="B160" s="51" t="s">
        <v>334</v>
      </c>
      <c r="C160" s="55">
        <f>SUM(C161:C162)</f>
        <v>0</v>
      </c>
      <c r="D160" s="57">
        <f t="shared" ref="D160:D212" si="1">C160/$C$94</f>
        <v>0</v>
      </c>
      <c r="E160" s="56"/>
    </row>
    <row r="161" spans="1:5" x14ac:dyDescent="0.2">
      <c r="A161" s="54">
        <v>5321</v>
      </c>
      <c r="B161" s="51" t="s">
        <v>420</v>
      </c>
      <c r="C161" s="55">
        <v>0</v>
      </c>
      <c r="D161" s="57">
        <f t="shared" si="1"/>
        <v>0</v>
      </c>
      <c r="E161" s="56"/>
    </row>
    <row r="162" spans="1:5" x14ac:dyDescent="0.2">
      <c r="A162" s="54">
        <v>5322</v>
      </c>
      <c r="B162" s="51" t="s">
        <v>421</v>
      </c>
      <c r="C162" s="55">
        <v>0</v>
      </c>
      <c r="D162" s="57">
        <f t="shared" si="1"/>
        <v>0</v>
      </c>
      <c r="E162" s="56"/>
    </row>
    <row r="163" spans="1:5" x14ac:dyDescent="0.2">
      <c r="A163" s="54">
        <v>5330</v>
      </c>
      <c r="B163" s="51" t="s">
        <v>335</v>
      </c>
      <c r="C163" s="55">
        <f>SUM(C164:C165)</f>
        <v>0</v>
      </c>
      <c r="D163" s="57">
        <f t="shared" si="1"/>
        <v>0</v>
      </c>
      <c r="E163" s="56"/>
    </row>
    <row r="164" spans="1:5" x14ac:dyDescent="0.2">
      <c r="A164" s="54">
        <v>5331</v>
      </c>
      <c r="B164" s="51" t="s">
        <v>422</v>
      </c>
      <c r="C164" s="55">
        <v>0</v>
      </c>
      <c r="D164" s="57">
        <f t="shared" si="1"/>
        <v>0</v>
      </c>
      <c r="E164" s="56"/>
    </row>
    <row r="165" spans="1:5" x14ac:dyDescent="0.2">
      <c r="A165" s="54">
        <v>5332</v>
      </c>
      <c r="B165" s="51" t="s">
        <v>423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5400</v>
      </c>
      <c r="B166" s="51" t="s">
        <v>424</v>
      </c>
      <c r="C166" s="55">
        <f>C167+C170+C173+C176+C178</f>
        <v>0</v>
      </c>
      <c r="D166" s="57">
        <f t="shared" si="1"/>
        <v>0</v>
      </c>
      <c r="E166" s="56"/>
    </row>
    <row r="167" spans="1:5" x14ac:dyDescent="0.2">
      <c r="A167" s="54">
        <v>5410</v>
      </c>
      <c r="B167" s="51" t="s">
        <v>425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5411</v>
      </c>
      <c r="B168" s="51" t="s">
        <v>426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5412</v>
      </c>
      <c r="B169" s="51" t="s">
        <v>427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5420</v>
      </c>
      <c r="B170" s="51" t="s">
        <v>428</v>
      </c>
      <c r="C170" s="55">
        <f>SUM(C171:C172)</f>
        <v>0</v>
      </c>
      <c r="D170" s="57">
        <f t="shared" si="1"/>
        <v>0</v>
      </c>
      <c r="E170" s="56"/>
    </row>
    <row r="171" spans="1:5" x14ac:dyDescent="0.2">
      <c r="A171" s="54">
        <v>5421</v>
      </c>
      <c r="B171" s="51" t="s">
        <v>429</v>
      </c>
      <c r="C171" s="55">
        <v>0</v>
      </c>
      <c r="D171" s="57">
        <f t="shared" si="1"/>
        <v>0</v>
      </c>
      <c r="E171" s="56"/>
    </row>
    <row r="172" spans="1:5" x14ac:dyDescent="0.2">
      <c r="A172" s="54">
        <v>5422</v>
      </c>
      <c r="B172" s="51" t="s">
        <v>430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5430</v>
      </c>
      <c r="B173" s="51" t="s">
        <v>431</v>
      </c>
      <c r="C173" s="55">
        <f>SUM(C174:C175)</f>
        <v>0</v>
      </c>
      <c r="D173" s="57">
        <f t="shared" si="1"/>
        <v>0</v>
      </c>
      <c r="E173" s="56"/>
    </row>
    <row r="174" spans="1:5" x14ac:dyDescent="0.2">
      <c r="A174" s="54">
        <v>5431</v>
      </c>
      <c r="B174" s="51" t="s">
        <v>432</v>
      </c>
      <c r="C174" s="55">
        <v>0</v>
      </c>
      <c r="D174" s="57">
        <f t="shared" si="1"/>
        <v>0</v>
      </c>
      <c r="E174" s="56"/>
    </row>
    <row r="175" spans="1:5" x14ac:dyDescent="0.2">
      <c r="A175" s="54">
        <v>5432</v>
      </c>
      <c r="B175" s="51" t="s">
        <v>433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5440</v>
      </c>
      <c r="B176" s="51" t="s">
        <v>434</v>
      </c>
      <c r="C176" s="55">
        <f>SUM(C177)</f>
        <v>0</v>
      </c>
      <c r="D176" s="57">
        <f t="shared" si="1"/>
        <v>0</v>
      </c>
      <c r="E176" s="56"/>
    </row>
    <row r="177" spans="1:5" x14ac:dyDescent="0.2">
      <c r="A177" s="54">
        <v>5441</v>
      </c>
      <c r="B177" s="51" t="s">
        <v>434</v>
      </c>
      <c r="C177" s="55">
        <v>0</v>
      </c>
      <c r="D177" s="57">
        <f t="shared" si="1"/>
        <v>0</v>
      </c>
      <c r="E177" s="56"/>
    </row>
    <row r="178" spans="1:5" x14ac:dyDescent="0.2">
      <c r="A178" s="54">
        <v>5450</v>
      </c>
      <c r="B178" s="51" t="s">
        <v>435</v>
      </c>
      <c r="C178" s="55">
        <f>SUM(C179:C180)</f>
        <v>0</v>
      </c>
      <c r="D178" s="57">
        <f t="shared" si="1"/>
        <v>0</v>
      </c>
      <c r="E178" s="56"/>
    </row>
    <row r="179" spans="1:5" x14ac:dyDescent="0.2">
      <c r="A179" s="54">
        <v>5451</v>
      </c>
      <c r="B179" s="51" t="s">
        <v>436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5452</v>
      </c>
      <c r="B180" s="51" t="s">
        <v>437</v>
      </c>
      <c r="C180" s="55">
        <v>0</v>
      </c>
      <c r="D180" s="57">
        <f t="shared" si="1"/>
        <v>0</v>
      </c>
      <c r="E180" s="56"/>
    </row>
    <row r="181" spans="1:5" x14ac:dyDescent="0.2">
      <c r="A181" s="54">
        <v>5500</v>
      </c>
      <c r="B181" s="51" t="s">
        <v>438</v>
      </c>
      <c r="C181" s="55">
        <f>C182+C191+C194+C200</f>
        <v>0</v>
      </c>
      <c r="D181" s="57">
        <f t="shared" si="1"/>
        <v>0</v>
      </c>
      <c r="E181" s="56"/>
    </row>
    <row r="182" spans="1:5" x14ac:dyDescent="0.2">
      <c r="A182" s="54">
        <v>5510</v>
      </c>
      <c r="B182" s="51" t="s">
        <v>439</v>
      </c>
      <c r="C182" s="55">
        <f>SUM(C183:C190)</f>
        <v>0</v>
      </c>
      <c r="D182" s="57">
        <f t="shared" si="1"/>
        <v>0</v>
      </c>
      <c r="E182" s="56"/>
    </row>
    <row r="183" spans="1:5" x14ac:dyDescent="0.2">
      <c r="A183" s="54">
        <v>5511</v>
      </c>
      <c r="B183" s="51" t="s">
        <v>440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5512</v>
      </c>
      <c r="B184" s="51" t="s">
        <v>441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5513</v>
      </c>
      <c r="B185" s="51" t="s">
        <v>442</v>
      </c>
      <c r="C185" s="55">
        <v>0</v>
      </c>
      <c r="D185" s="57">
        <f t="shared" si="1"/>
        <v>0</v>
      </c>
      <c r="E185" s="56"/>
    </row>
    <row r="186" spans="1:5" x14ac:dyDescent="0.2">
      <c r="A186" s="54">
        <v>5514</v>
      </c>
      <c r="B186" s="51" t="s">
        <v>443</v>
      </c>
      <c r="C186" s="55">
        <v>0</v>
      </c>
      <c r="D186" s="57">
        <f t="shared" si="1"/>
        <v>0</v>
      </c>
      <c r="E186" s="56"/>
    </row>
    <row r="187" spans="1:5" x14ac:dyDescent="0.2">
      <c r="A187" s="54">
        <v>5515</v>
      </c>
      <c r="B187" s="51" t="s">
        <v>444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5516</v>
      </c>
      <c r="B188" s="51" t="s">
        <v>445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5517</v>
      </c>
      <c r="B189" s="51" t="s">
        <v>446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5518</v>
      </c>
      <c r="B190" s="51" t="s">
        <v>81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5520</v>
      </c>
      <c r="B191" s="51" t="s">
        <v>80</v>
      </c>
      <c r="C191" s="55">
        <f>SUM(C192:C193)</f>
        <v>0</v>
      </c>
      <c r="D191" s="57">
        <f t="shared" si="1"/>
        <v>0</v>
      </c>
      <c r="E191" s="56"/>
    </row>
    <row r="192" spans="1:5" x14ac:dyDescent="0.2">
      <c r="A192" s="54">
        <v>5521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5522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5530</v>
      </c>
      <c r="B194" s="51" t="s">
        <v>449</v>
      </c>
      <c r="C194" s="55">
        <f>SUM(C195:C199)</f>
        <v>0</v>
      </c>
      <c r="D194" s="57">
        <f t="shared" si="1"/>
        <v>0</v>
      </c>
      <c r="E194" s="56"/>
    </row>
    <row r="195" spans="1:5" x14ac:dyDescent="0.2">
      <c r="A195" s="54">
        <v>5531</v>
      </c>
      <c r="B195" s="51" t="s">
        <v>450</v>
      </c>
      <c r="C195" s="55">
        <v>0</v>
      </c>
      <c r="D195" s="57">
        <f t="shared" si="1"/>
        <v>0</v>
      </c>
      <c r="E195" s="56"/>
    </row>
    <row r="196" spans="1:5" x14ac:dyDescent="0.2">
      <c r="A196" s="54">
        <v>5532</v>
      </c>
      <c r="B196" s="51" t="s">
        <v>451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5533</v>
      </c>
      <c r="B197" s="51" t="s">
        <v>452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5534</v>
      </c>
      <c r="B198" s="51" t="s">
        <v>453</v>
      </c>
      <c r="C198" s="55">
        <v>0</v>
      </c>
      <c r="D198" s="57">
        <f t="shared" si="1"/>
        <v>0</v>
      </c>
      <c r="E198" s="56"/>
    </row>
    <row r="199" spans="1:5" x14ac:dyDescent="0.2">
      <c r="A199" s="54">
        <v>5535</v>
      </c>
      <c r="B199" s="51" t="s">
        <v>454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5590</v>
      </c>
      <c r="B200" s="51" t="s">
        <v>455</v>
      </c>
      <c r="C200" s="55">
        <f>SUM(C201:C209)</f>
        <v>0</v>
      </c>
      <c r="D200" s="57">
        <f t="shared" si="1"/>
        <v>0</v>
      </c>
      <c r="E200" s="56"/>
    </row>
    <row r="201" spans="1:5" x14ac:dyDescent="0.2">
      <c r="A201" s="54">
        <v>5591</v>
      </c>
      <c r="B201" s="51" t="s">
        <v>456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5592</v>
      </c>
      <c r="B202" s="51" t="s">
        <v>457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5593</v>
      </c>
      <c r="B203" s="51" t="s">
        <v>458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5594</v>
      </c>
      <c r="B204" s="51" t="s">
        <v>514</v>
      </c>
      <c r="C204" s="55">
        <v>0</v>
      </c>
      <c r="D204" s="57">
        <f t="shared" si="1"/>
        <v>0</v>
      </c>
      <c r="E204" s="56"/>
    </row>
    <row r="205" spans="1:5" x14ac:dyDescent="0.2">
      <c r="A205" s="54">
        <v>5595</v>
      </c>
      <c r="B205" s="51" t="s">
        <v>460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5596</v>
      </c>
      <c r="B206" s="51" t="s">
        <v>355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5597</v>
      </c>
      <c r="B207" s="51" t="s">
        <v>461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5598</v>
      </c>
      <c r="B208" s="51" t="s">
        <v>515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5599</v>
      </c>
      <c r="B209" s="51" t="s">
        <v>462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5600</v>
      </c>
      <c r="B210" s="51" t="s">
        <v>79</v>
      </c>
      <c r="C210" s="55">
        <f>C211</f>
        <v>0</v>
      </c>
      <c r="D210" s="57">
        <f t="shared" si="1"/>
        <v>0</v>
      </c>
      <c r="E210" s="56"/>
    </row>
    <row r="211" spans="1:5" x14ac:dyDescent="0.2">
      <c r="A211" s="54">
        <v>5610</v>
      </c>
      <c r="B211" s="51" t="s">
        <v>463</v>
      </c>
      <c r="C211" s="55">
        <f>C212</f>
        <v>0</v>
      </c>
      <c r="D211" s="57">
        <f t="shared" si="1"/>
        <v>0</v>
      </c>
      <c r="E211" s="56"/>
    </row>
    <row r="212" spans="1:5" x14ac:dyDescent="0.2">
      <c r="A212" s="54">
        <v>5611</v>
      </c>
      <c r="B212" s="51" t="s">
        <v>464</v>
      </c>
      <c r="C212" s="55">
        <v>0</v>
      </c>
      <c r="D212" s="57">
        <f t="shared" si="1"/>
        <v>0</v>
      </c>
      <c r="E212" s="56"/>
    </row>
    <row r="214" spans="1:5" x14ac:dyDescent="0.2">
      <c r="B214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6"/>
    </row>
    <row r="2" spans="1:2" ht="15" customHeight="1" x14ac:dyDescent="0.2">
      <c r="A2" s="93" t="s">
        <v>188</v>
      </c>
      <c r="B2" s="94" t="s">
        <v>50</v>
      </c>
    </row>
    <row r="3" spans="1:2" x14ac:dyDescent="0.2">
      <c r="A3" s="13"/>
      <c r="B3" s="107"/>
    </row>
    <row r="4" spans="1:2" ht="14.1" customHeight="1" x14ac:dyDescent="0.2">
      <c r="A4" s="108" t="s">
        <v>569</v>
      </c>
      <c r="B4" s="98" t="s">
        <v>78</v>
      </c>
    </row>
    <row r="5" spans="1:2" ht="14.1" customHeight="1" x14ac:dyDescent="0.2">
      <c r="A5" s="99"/>
      <c r="B5" s="98" t="s">
        <v>51</v>
      </c>
    </row>
    <row r="6" spans="1:2" ht="14.1" customHeight="1" x14ac:dyDescent="0.2">
      <c r="A6" s="99"/>
      <c r="B6" s="98" t="s">
        <v>146</v>
      </c>
    </row>
    <row r="7" spans="1:2" ht="14.1" customHeight="1" x14ac:dyDescent="0.2">
      <c r="A7" s="99"/>
      <c r="B7" s="98" t="s">
        <v>63</v>
      </c>
    </row>
    <row r="8" spans="1:2" x14ac:dyDescent="0.2">
      <c r="A8" s="99"/>
    </row>
    <row r="9" spans="1:2" x14ac:dyDescent="0.2">
      <c r="A9" s="108" t="s">
        <v>570</v>
      </c>
      <c r="B9" s="100" t="s">
        <v>148</v>
      </c>
    </row>
    <row r="10" spans="1:2" ht="15" customHeight="1" x14ac:dyDescent="0.2">
      <c r="A10" s="99"/>
      <c r="B10" s="109" t="s">
        <v>63</v>
      </c>
    </row>
    <row r="11" spans="1:2" x14ac:dyDescent="0.2">
      <c r="A11" s="99"/>
    </row>
    <row r="12" spans="1:2" x14ac:dyDescent="0.2">
      <c r="A12" s="108" t="s">
        <v>572</v>
      </c>
      <c r="B12" s="100" t="s">
        <v>148</v>
      </c>
    </row>
    <row r="13" spans="1:2" ht="22.5" x14ac:dyDescent="0.2">
      <c r="A13" s="99"/>
      <c r="B13" s="100" t="s">
        <v>70</v>
      </c>
    </row>
    <row r="14" spans="1:2" x14ac:dyDescent="0.2">
      <c r="A14" s="99"/>
      <c r="B14" s="109" t="s">
        <v>63</v>
      </c>
    </row>
    <row r="15" spans="1:2" x14ac:dyDescent="0.2">
      <c r="A15" s="99"/>
    </row>
    <row r="16" spans="1:2" x14ac:dyDescent="0.2">
      <c r="A16" s="99"/>
    </row>
    <row r="17" spans="1:2" ht="15" customHeight="1" x14ac:dyDescent="0.2">
      <c r="A17" s="108" t="s">
        <v>573</v>
      </c>
      <c r="B17" s="102" t="s">
        <v>71</v>
      </c>
    </row>
    <row r="18" spans="1:2" ht="15" customHeight="1" x14ac:dyDescent="0.2">
      <c r="A18" s="13"/>
      <c r="B18" s="102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B25" sqref="B25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67" t="s">
        <v>662</v>
      </c>
      <c r="B1" s="167"/>
      <c r="C1" s="167"/>
      <c r="D1" s="27" t="s">
        <v>605</v>
      </c>
      <c r="E1" s="28">
        <v>2023</v>
      </c>
    </row>
    <row r="2" spans="1:5" ht="18.95" customHeight="1" x14ac:dyDescent="0.2">
      <c r="A2" s="167" t="s">
        <v>611</v>
      </c>
      <c r="B2" s="167"/>
      <c r="C2" s="167"/>
      <c r="D2" s="27" t="s">
        <v>606</v>
      </c>
      <c r="E2" s="28" t="s">
        <v>608</v>
      </c>
    </row>
    <row r="3" spans="1:5" ht="18.95" customHeight="1" x14ac:dyDescent="0.2">
      <c r="A3" s="167" t="s">
        <v>663</v>
      </c>
      <c r="B3" s="167"/>
      <c r="C3" s="167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5" spans="1:5" x14ac:dyDescent="0.2">
      <c r="A5" s="31" t="s">
        <v>172</v>
      </c>
      <c r="B5" s="31"/>
      <c r="C5" s="31"/>
      <c r="D5" s="31"/>
      <c r="E5" s="31"/>
    </row>
    <row r="6" spans="1:5" x14ac:dyDescent="0.2">
      <c r="A6" s="32" t="s">
        <v>144</v>
      </c>
      <c r="B6" s="32" t="s">
        <v>141</v>
      </c>
      <c r="C6" s="32" t="s">
        <v>142</v>
      </c>
      <c r="D6" s="32" t="s">
        <v>143</v>
      </c>
      <c r="E6" s="32" t="s">
        <v>145</v>
      </c>
    </row>
    <row r="7" spans="1:5" x14ac:dyDescent="0.2">
      <c r="A7" s="33">
        <v>3110</v>
      </c>
      <c r="B7" s="29" t="s">
        <v>334</v>
      </c>
      <c r="C7" s="34">
        <v>0</v>
      </c>
    </row>
    <row r="8" spans="1:5" x14ac:dyDescent="0.2">
      <c r="A8" s="33">
        <v>3120</v>
      </c>
      <c r="B8" s="29" t="s">
        <v>465</v>
      </c>
      <c r="C8" s="34">
        <v>0</v>
      </c>
    </row>
    <row r="9" spans="1:5" x14ac:dyDescent="0.2">
      <c r="A9" s="33">
        <v>3130</v>
      </c>
      <c r="B9" s="29" t="s">
        <v>466</v>
      </c>
      <c r="C9" s="34">
        <v>0</v>
      </c>
    </row>
    <row r="10" spans="1:5" x14ac:dyDescent="0.2">
      <c r="A10" s="31" t="s">
        <v>174</v>
      </c>
      <c r="B10" s="31"/>
      <c r="C10" s="31"/>
      <c r="D10" s="31"/>
      <c r="E10" s="31"/>
    </row>
    <row r="11" spans="1:5" x14ac:dyDescent="0.2">
      <c r="A11" s="32" t="s">
        <v>144</v>
      </c>
      <c r="B11" s="32" t="s">
        <v>141</v>
      </c>
      <c r="C11" s="32" t="s">
        <v>142</v>
      </c>
      <c r="D11" s="32" t="s">
        <v>467</v>
      </c>
      <c r="E11" s="32"/>
    </row>
    <row r="12" spans="1:5" x14ac:dyDescent="0.2">
      <c r="A12" s="33">
        <v>3210</v>
      </c>
      <c r="B12" s="29" t="s">
        <v>468</v>
      </c>
      <c r="C12" s="34">
        <v>788601.57</v>
      </c>
    </row>
    <row r="13" spans="1:5" x14ac:dyDescent="0.2">
      <c r="A13" s="33">
        <v>3220</v>
      </c>
      <c r="B13" s="29" t="s">
        <v>469</v>
      </c>
      <c r="C13" s="34">
        <v>2717365.41</v>
      </c>
    </row>
    <row r="14" spans="1:5" x14ac:dyDescent="0.2">
      <c r="A14" s="33">
        <v>3230</v>
      </c>
      <c r="B14" s="29" t="s">
        <v>470</v>
      </c>
      <c r="C14" s="34">
        <f>SUM(C15:C18)</f>
        <v>0</v>
      </c>
    </row>
    <row r="15" spans="1:5" x14ac:dyDescent="0.2">
      <c r="A15" s="33">
        <v>3231</v>
      </c>
      <c r="B15" s="29" t="s">
        <v>471</v>
      </c>
      <c r="C15" s="34">
        <v>0</v>
      </c>
    </row>
    <row r="16" spans="1:5" x14ac:dyDescent="0.2">
      <c r="A16" s="33">
        <v>3232</v>
      </c>
      <c r="B16" s="29" t="s">
        <v>472</v>
      </c>
      <c r="C16" s="34">
        <v>0</v>
      </c>
    </row>
    <row r="17" spans="1:3" x14ac:dyDescent="0.2">
      <c r="A17" s="33">
        <v>3233</v>
      </c>
      <c r="B17" s="29" t="s">
        <v>473</v>
      </c>
      <c r="C17" s="34">
        <v>0</v>
      </c>
    </row>
    <row r="18" spans="1:3" x14ac:dyDescent="0.2">
      <c r="A18" s="33">
        <v>3239</v>
      </c>
      <c r="B18" s="29" t="s">
        <v>474</v>
      </c>
      <c r="C18" s="34">
        <v>0</v>
      </c>
    </row>
    <row r="19" spans="1:3" x14ac:dyDescent="0.2">
      <c r="A19" s="33">
        <v>3240</v>
      </c>
      <c r="B19" s="29" t="s">
        <v>475</v>
      </c>
      <c r="C19" s="34">
        <f>SUM(C20:C22)</f>
        <v>0</v>
      </c>
    </row>
    <row r="20" spans="1:3" x14ac:dyDescent="0.2">
      <c r="A20" s="33">
        <v>3241</v>
      </c>
      <c r="B20" s="29" t="s">
        <v>476</v>
      </c>
      <c r="C20" s="34">
        <v>0</v>
      </c>
    </row>
    <row r="21" spans="1:3" x14ac:dyDescent="0.2">
      <c r="A21" s="33">
        <v>3242</v>
      </c>
      <c r="B21" s="29" t="s">
        <v>477</v>
      </c>
      <c r="C21" s="34">
        <v>0</v>
      </c>
    </row>
    <row r="22" spans="1:3" x14ac:dyDescent="0.2">
      <c r="A22" s="33">
        <v>3243</v>
      </c>
      <c r="B22" s="29" t="s">
        <v>478</v>
      </c>
      <c r="C22" s="34">
        <v>0</v>
      </c>
    </row>
    <row r="23" spans="1:3" x14ac:dyDescent="0.2">
      <c r="A23" s="33">
        <v>3250</v>
      </c>
      <c r="B23" s="29" t="s">
        <v>479</v>
      </c>
      <c r="C23" s="34">
        <f>SUM(C24:C25)</f>
        <v>0</v>
      </c>
    </row>
    <row r="24" spans="1:3" x14ac:dyDescent="0.2">
      <c r="A24" s="33">
        <v>3251</v>
      </c>
      <c r="B24" s="29" t="s">
        <v>480</v>
      </c>
      <c r="C24" s="34">
        <v>0</v>
      </c>
    </row>
    <row r="25" spans="1:3" x14ac:dyDescent="0.2">
      <c r="A25" s="33">
        <v>3252</v>
      </c>
      <c r="B25" s="29" t="s">
        <v>481</v>
      </c>
      <c r="C25" s="34">
        <v>0</v>
      </c>
    </row>
    <row r="27" spans="1:3" x14ac:dyDescent="0.2">
      <c r="B27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3" t="s">
        <v>188</v>
      </c>
      <c r="B2" s="94" t="s">
        <v>50</v>
      </c>
    </row>
    <row r="4" spans="1:2" ht="15" customHeight="1" x14ac:dyDescent="0.2">
      <c r="A4" s="108" t="s">
        <v>23</v>
      </c>
      <c r="B4" s="98" t="s">
        <v>78</v>
      </c>
    </row>
    <row r="5" spans="1:2" ht="15" customHeight="1" x14ac:dyDescent="0.2">
      <c r="A5" s="108" t="s">
        <v>25</v>
      </c>
      <c r="B5" s="98" t="s">
        <v>51</v>
      </c>
    </row>
    <row r="6" spans="1:2" ht="15" customHeight="1" x14ac:dyDescent="0.2">
      <c r="B6" s="98" t="s">
        <v>173</v>
      </c>
    </row>
    <row r="7" spans="1:2" ht="15" customHeight="1" x14ac:dyDescent="0.2">
      <c r="B7" s="98" t="s">
        <v>73</v>
      </c>
    </row>
    <row r="8" spans="1:2" ht="15" customHeight="1" x14ac:dyDescent="0.2">
      <c r="B8" s="98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8"/>
  <sheetViews>
    <sheetView topLeftCell="A22" workbookViewId="0">
      <selection activeCell="A41" sqref="A41:XFD4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7" t="s">
        <v>662</v>
      </c>
      <c r="B1" s="167"/>
      <c r="C1" s="167"/>
      <c r="D1" s="27" t="s">
        <v>605</v>
      </c>
      <c r="E1" s="28">
        <v>2023</v>
      </c>
    </row>
    <row r="2" spans="1:5" s="35" customFormat="1" ht="18.95" customHeight="1" x14ac:dyDescent="0.25">
      <c r="A2" s="167" t="s">
        <v>612</v>
      </c>
      <c r="B2" s="167"/>
      <c r="C2" s="167"/>
      <c r="D2" s="27" t="s">
        <v>606</v>
      </c>
      <c r="E2" s="28" t="s">
        <v>608</v>
      </c>
    </row>
    <row r="3" spans="1:5" s="35" customFormat="1" ht="18.95" customHeight="1" x14ac:dyDescent="0.25">
      <c r="A3" s="167" t="s">
        <v>663</v>
      </c>
      <c r="B3" s="167"/>
      <c r="C3" s="167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5" spans="1:5" x14ac:dyDescent="0.2">
      <c r="A5" s="31" t="s">
        <v>175</v>
      </c>
      <c r="B5" s="31"/>
      <c r="C5" s="31"/>
      <c r="D5" s="31"/>
      <c r="E5" s="31"/>
    </row>
    <row r="6" spans="1:5" x14ac:dyDescent="0.2">
      <c r="A6" s="32" t="s">
        <v>144</v>
      </c>
      <c r="B6" s="32" t="s">
        <v>649</v>
      </c>
      <c r="C6" s="125">
        <v>2023</v>
      </c>
      <c r="D6" s="125">
        <v>2022</v>
      </c>
      <c r="E6" s="32"/>
    </row>
    <row r="7" spans="1:5" x14ac:dyDescent="0.2">
      <c r="A7" s="33">
        <v>1111</v>
      </c>
      <c r="B7" s="29" t="s">
        <v>482</v>
      </c>
      <c r="C7" s="34">
        <v>0</v>
      </c>
      <c r="D7" s="34">
        <v>0</v>
      </c>
    </row>
    <row r="8" spans="1:5" x14ac:dyDescent="0.2">
      <c r="A8" s="33">
        <v>1112</v>
      </c>
      <c r="B8" s="29" t="s">
        <v>483</v>
      </c>
      <c r="C8" s="34">
        <v>3166703.53</v>
      </c>
      <c r="D8" s="34">
        <v>0</v>
      </c>
    </row>
    <row r="9" spans="1:5" x14ac:dyDescent="0.2">
      <c r="A9" s="33">
        <v>1113</v>
      </c>
      <c r="B9" s="29" t="s">
        <v>484</v>
      </c>
      <c r="C9" s="34">
        <v>0</v>
      </c>
      <c r="D9" s="34">
        <v>2359314.69</v>
      </c>
    </row>
    <row r="10" spans="1:5" x14ac:dyDescent="0.2">
      <c r="A10" s="33">
        <v>1114</v>
      </c>
      <c r="B10" s="29" t="s">
        <v>195</v>
      </c>
      <c r="C10" s="34">
        <v>0</v>
      </c>
      <c r="D10" s="34">
        <v>0</v>
      </c>
    </row>
    <row r="11" spans="1:5" x14ac:dyDescent="0.2">
      <c r="A11" s="33">
        <v>1115</v>
      </c>
      <c r="B11" s="29" t="s">
        <v>196</v>
      </c>
      <c r="C11" s="34">
        <v>0</v>
      </c>
      <c r="D11" s="34">
        <v>0</v>
      </c>
    </row>
    <row r="12" spans="1:5" x14ac:dyDescent="0.2">
      <c r="A12" s="33">
        <v>1116</v>
      </c>
      <c r="B12" s="29" t="s">
        <v>485</v>
      </c>
      <c r="C12" s="34">
        <v>0</v>
      </c>
      <c r="D12" s="34">
        <v>0</v>
      </c>
    </row>
    <row r="13" spans="1:5" x14ac:dyDescent="0.2">
      <c r="A13" s="33">
        <v>1119</v>
      </c>
      <c r="B13" s="29" t="s">
        <v>486</v>
      </c>
      <c r="C13" s="34">
        <v>0</v>
      </c>
      <c r="D13" s="34">
        <v>0</v>
      </c>
    </row>
    <row r="14" spans="1:5" x14ac:dyDescent="0.2">
      <c r="A14" s="129">
        <v>1110</v>
      </c>
      <c r="B14" s="130" t="s">
        <v>627</v>
      </c>
      <c r="C14" s="131">
        <f>SUM(C7:C13)</f>
        <v>3166703.53</v>
      </c>
      <c r="D14" s="131">
        <f>SUM(D7:D13)</f>
        <v>2359314.69</v>
      </c>
    </row>
    <row r="15" spans="1:5" x14ac:dyDescent="0.2">
      <c r="A15" s="31" t="s">
        <v>176</v>
      </c>
      <c r="B15" s="31"/>
      <c r="C15" s="31"/>
      <c r="D15" s="31"/>
      <c r="E15" s="126"/>
    </row>
    <row r="16" spans="1:5" x14ac:dyDescent="0.2">
      <c r="A16" s="32" t="s">
        <v>144</v>
      </c>
      <c r="B16" s="32" t="s">
        <v>649</v>
      </c>
      <c r="C16" s="140" t="s">
        <v>648</v>
      </c>
      <c r="D16" s="140" t="s">
        <v>179</v>
      </c>
      <c r="E16" s="126"/>
    </row>
    <row r="17" spans="1:5" x14ac:dyDescent="0.2">
      <c r="A17" s="129">
        <v>1230</v>
      </c>
      <c r="B17" s="130" t="s">
        <v>228</v>
      </c>
      <c r="C17" s="131">
        <f>SUM(C18:C24)</f>
        <v>0</v>
      </c>
      <c r="D17" s="131">
        <f>SUM(D18:D24)</f>
        <v>0</v>
      </c>
      <c r="E17" s="126"/>
    </row>
    <row r="18" spans="1:5" x14ac:dyDescent="0.2">
      <c r="A18" s="33">
        <v>1231</v>
      </c>
      <c r="B18" s="29" t="s">
        <v>229</v>
      </c>
      <c r="C18" s="34">
        <v>0</v>
      </c>
      <c r="D18" s="128">
        <v>0</v>
      </c>
      <c r="E18" s="126"/>
    </row>
    <row r="19" spans="1:5" x14ac:dyDescent="0.2">
      <c r="A19" s="33">
        <v>1232</v>
      </c>
      <c r="B19" s="29" t="s">
        <v>230</v>
      </c>
      <c r="C19" s="34">
        <v>0</v>
      </c>
      <c r="D19" s="128">
        <v>0</v>
      </c>
      <c r="E19" s="126"/>
    </row>
    <row r="20" spans="1:5" x14ac:dyDescent="0.2">
      <c r="A20" s="33">
        <v>1233</v>
      </c>
      <c r="B20" s="29" t="s">
        <v>231</v>
      </c>
      <c r="C20" s="34">
        <v>0</v>
      </c>
      <c r="D20" s="128">
        <v>0</v>
      </c>
      <c r="E20" s="126"/>
    </row>
    <row r="21" spans="1:5" x14ac:dyDescent="0.2">
      <c r="A21" s="33">
        <v>1234</v>
      </c>
      <c r="B21" s="29" t="s">
        <v>232</v>
      </c>
      <c r="C21" s="34">
        <v>0</v>
      </c>
      <c r="D21" s="128">
        <v>0</v>
      </c>
      <c r="E21" s="126"/>
    </row>
    <row r="22" spans="1:5" x14ac:dyDescent="0.2">
      <c r="A22" s="33">
        <v>1235</v>
      </c>
      <c r="B22" s="29" t="s">
        <v>233</v>
      </c>
      <c r="C22" s="34">
        <v>0</v>
      </c>
      <c r="D22" s="128">
        <v>0</v>
      </c>
      <c r="E22" s="126"/>
    </row>
    <row r="23" spans="1:5" x14ac:dyDescent="0.2">
      <c r="A23" s="33">
        <v>1236</v>
      </c>
      <c r="B23" s="29" t="s">
        <v>234</v>
      </c>
      <c r="C23" s="34">
        <v>0</v>
      </c>
      <c r="D23" s="128">
        <v>0</v>
      </c>
      <c r="E23" s="126"/>
    </row>
    <row r="24" spans="1:5" x14ac:dyDescent="0.2">
      <c r="A24" s="33">
        <v>1239</v>
      </c>
      <c r="B24" s="29" t="s">
        <v>235</v>
      </c>
      <c r="C24" s="34">
        <v>0</v>
      </c>
      <c r="D24" s="128">
        <v>0</v>
      </c>
      <c r="E24" s="126"/>
    </row>
    <row r="25" spans="1:5" x14ac:dyDescent="0.2">
      <c r="A25" s="129">
        <v>1240</v>
      </c>
      <c r="B25" s="130" t="s">
        <v>236</v>
      </c>
      <c r="C25" s="131">
        <f>SUM(C26:C33)</f>
        <v>0</v>
      </c>
      <c r="D25" s="131">
        <f>SUM(D26:D33)</f>
        <v>0</v>
      </c>
      <c r="E25" s="126"/>
    </row>
    <row r="26" spans="1:5" x14ac:dyDescent="0.2">
      <c r="A26" s="33">
        <v>1241</v>
      </c>
      <c r="B26" s="29" t="s">
        <v>237</v>
      </c>
      <c r="C26" s="34">
        <v>0</v>
      </c>
      <c r="D26" s="128">
        <v>0</v>
      </c>
      <c r="E26" s="126"/>
    </row>
    <row r="27" spans="1:5" x14ac:dyDescent="0.2">
      <c r="A27" s="33">
        <v>1242</v>
      </c>
      <c r="B27" s="29" t="s">
        <v>238</v>
      </c>
      <c r="C27" s="34">
        <v>0</v>
      </c>
      <c r="D27" s="128">
        <v>0</v>
      </c>
      <c r="E27" s="126"/>
    </row>
    <row r="28" spans="1:5" x14ac:dyDescent="0.2">
      <c r="A28" s="33">
        <v>1243</v>
      </c>
      <c r="B28" s="29" t="s">
        <v>239</v>
      </c>
      <c r="C28" s="34">
        <v>0</v>
      </c>
      <c r="D28" s="128">
        <v>0</v>
      </c>
      <c r="E28" s="126"/>
    </row>
    <row r="29" spans="1:5" x14ac:dyDescent="0.2">
      <c r="A29" s="33">
        <v>1244</v>
      </c>
      <c r="B29" s="29" t="s">
        <v>240</v>
      </c>
      <c r="C29" s="34">
        <v>0</v>
      </c>
      <c r="D29" s="128">
        <v>0</v>
      </c>
      <c r="E29" s="126"/>
    </row>
    <row r="30" spans="1:5" x14ac:dyDescent="0.2">
      <c r="A30" s="33">
        <v>1245</v>
      </c>
      <c r="B30" s="29" t="s">
        <v>241</v>
      </c>
      <c r="C30" s="34">
        <v>0</v>
      </c>
      <c r="D30" s="128">
        <v>0</v>
      </c>
      <c r="E30" s="126"/>
    </row>
    <row r="31" spans="1:5" x14ac:dyDescent="0.2">
      <c r="A31" s="33">
        <v>1246</v>
      </c>
      <c r="B31" s="29" t="s">
        <v>242</v>
      </c>
      <c r="C31" s="34">
        <v>0</v>
      </c>
      <c r="D31" s="128">
        <v>0</v>
      </c>
    </row>
    <row r="32" spans="1:5" x14ac:dyDescent="0.2">
      <c r="A32" s="33">
        <v>1247</v>
      </c>
      <c r="B32" s="29" t="s">
        <v>243</v>
      </c>
      <c r="C32" s="34">
        <v>0</v>
      </c>
      <c r="D32" s="128">
        <v>0</v>
      </c>
    </row>
    <row r="33" spans="1:5" x14ac:dyDescent="0.2">
      <c r="A33" s="33">
        <v>1248</v>
      </c>
      <c r="B33" s="29" t="s">
        <v>244</v>
      </c>
      <c r="C33" s="34">
        <v>0</v>
      </c>
      <c r="D33" s="128">
        <v>0</v>
      </c>
    </row>
    <row r="34" spans="1:5" x14ac:dyDescent="0.2">
      <c r="A34" s="129">
        <v>1250</v>
      </c>
      <c r="B34" s="130" t="s">
        <v>246</v>
      </c>
      <c r="C34" s="131">
        <f>SUM(C35:C39)</f>
        <v>0</v>
      </c>
      <c r="D34" s="131">
        <f>SUM(D35:D39)</f>
        <v>0</v>
      </c>
      <c r="E34" s="130"/>
    </row>
    <row r="35" spans="1:5" x14ac:dyDescent="0.2">
      <c r="A35" s="33">
        <v>1251</v>
      </c>
      <c r="B35" s="29" t="s">
        <v>247</v>
      </c>
      <c r="C35" s="34">
        <v>0</v>
      </c>
      <c r="D35" s="128">
        <v>0</v>
      </c>
    </row>
    <row r="36" spans="1:5" x14ac:dyDescent="0.2">
      <c r="A36" s="33">
        <v>1252</v>
      </c>
      <c r="B36" s="29" t="s">
        <v>248</v>
      </c>
      <c r="C36" s="34">
        <v>0</v>
      </c>
      <c r="D36" s="128">
        <v>0</v>
      </c>
    </row>
    <row r="37" spans="1:5" x14ac:dyDescent="0.2">
      <c r="A37" s="33">
        <v>1253</v>
      </c>
      <c r="B37" s="29" t="s">
        <v>249</v>
      </c>
      <c r="C37" s="34">
        <v>0</v>
      </c>
      <c r="D37" s="128">
        <v>0</v>
      </c>
    </row>
    <row r="38" spans="1:5" x14ac:dyDescent="0.2">
      <c r="A38" s="33">
        <v>1254</v>
      </c>
      <c r="B38" s="29" t="s">
        <v>250</v>
      </c>
      <c r="C38" s="34">
        <v>0</v>
      </c>
      <c r="D38" s="128">
        <v>0</v>
      </c>
    </row>
    <row r="39" spans="1:5" x14ac:dyDescent="0.2">
      <c r="A39" s="33">
        <v>1259</v>
      </c>
      <c r="B39" s="29" t="s">
        <v>251</v>
      </c>
      <c r="C39" s="34">
        <v>0</v>
      </c>
      <c r="D39" s="128">
        <v>0</v>
      </c>
    </row>
    <row r="40" spans="1:5" x14ac:dyDescent="0.2">
      <c r="B40" s="132" t="s">
        <v>628</v>
      </c>
      <c r="C40" s="131">
        <f>C17+C25+C34</f>
        <v>0</v>
      </c>
      <c r="D40" s="131">
        <f>D17+D25+D34</f>
        <v>0</v>
      </c>
    </row>
    <row r="41" spans="1:5" x14ac:dyDescent="0.2">
      <c r="A41" s="31" t="s">
        <v>184</v>
      </c>
      <c r="B41" s="31"/>
      <c r="C41" s="31"/>
      <c r="D41" s="31"/>
      <c r="E41" s="31"/>
    </row>
    <row r="42" spans="1:5" x14ac:dyDescent="0.2">
      <c r="A42" s="32" t="s">
        <v>144</v>
      </c>
      <c r="B42" s="32" t="s">
        <v>649</v>
      </c>
      <c r="C42" s="125">
        <v>2023</v>
      </c>
      <c r="D42" s="125">
        <v>2022</v>
      </c>
      <c r="E42" s="32"/>
    </row>
    <row r="43" spans="1:5" s="126" customFormat="1" x14ac:dyDescent="0.2">
      <c r="A43" s="129">
        <v>3210</v>
      </c>
      <c r="B43" s="130" t="s">
        <v>629</v>
      </c>
      <c r="C43" s="131">
        <v>788601.57</v>
      </c>
      <c r="D43" s="131">
        <v>0</v>
      </c>
    </row>
    <row r="44" spans="1:5" x14ac:dyDescent="0.2">
      <c r="A44" s="127"/>
      <c r="B44" s="132" t="s">
        <v>617</v>
      </c>
      <c r="C44" s="131">
        <f>C47+C59+C87+C90+C45</f>
        <v>0</v>
      </c>
      <c r="D44" s="131">
        <f>D47+D59+D87+D90+D45</f>
        <v>23856.079999999998</v>
      </c>
    </row>
    <row r="45" spans="1:5" s="126" customFormat="1" x14ac:dyDescent="0.2">
      <c r="A45" s="149">
        <v>5100</v>
      </c>
      <c r="B45" s="150" t="s">
        <v>359</v>
      </c>
      <c r="C45" s="151">
        <f>SUM(C46:C46)</f>
        <v>0</v>
      </c>
      <c r="D45" s="151">
        <f>SUM(D46:D46)</f>
        <v>0</v>
      </c>
    </row>
    <row r="46" spans="1:5" s="126" customFormat="1" x14ac:dyDescent="0.2">
      <c r="A46" s="152">
        <v>5130</v>
      </c>
      <c r="B46" s="153" t="s">
        <v>650</v>
      </c>
      <c r="C46" s="154">
        <v>0</v>
      </c>
      <c r="D46" s="154">
        <v>0</v>
      </c>
    </row>
    <row r="47" spans="1:5" x14ac:dyDescent="0.2">
      <c r="A47" s="129">
        <v>5400</v>
      </c>
      <c r="B47" s="130" t="s">
        <v>424</v>
      </c>
      <c r="C47" s="131">
        <f>C48+C50+C52+C54+C56</f>
        <v>0</v>
      </c>
      <c r="D47" s="131">
        <f>D48+D50+D52+D54+D56</f>
        <v>0</v>
      </c>
    </row>
    <row r="48" spans="1:5" x14ac:dyDescent="0.2">
      <c r="A48" s="127">
        <v>5410</v>
      </c>
      <c r="B48" s="126" t="s">
        <v>618</v>
      </c>
      <c r="C48" s="128">
        <f>C49</f>
        <v>0</v>
      </c>
      <c r="D48" s="128">
        <f>D49</f>
        <v>0</v>
      </c>
    </row>
    <row r="49" spans="1:4" x14ac:dyDescent="0.2">
      <c r="A49" s="127">
        <v>5411</v>
      </c>
      <c r="B49" s="126" t="s">
        <v>426</v>
      </c>
      <c r="C49" s="128">
        <v>0</v>
      </c>
      <c r="D49" s="128">
        <v>0</v>
      </c>
    </row>
    <row r="50" spans="1:4" x14ac:dyDescent="0.2">
      <c r="A50" s="127">
        <v>5420</v>
      </c>
      <c r="B50" s="126" t="s">
        <v>619</v>
      </c>
      <c r="C50" s="128">
        <f>C51</f>
        <v>0</v>
      </c>
      <c r="D50" s="128">
        <f>D51</f>
        <v>0</v>
      </c>
    </row>
    <row r="51" spans="1:4" x14ac:dyDescent="0.2">
      <c r="A51" s="127">
        <v>5421</v>
      </c>
      <c r="B51" s="126" t="s">
        <v>429</v>
      </c>
      <c r="C51" s="128">
        <v>0</v>
      </c>
      <c r="D51" s="128">
        <v>0</v>
      </c>
    </row>
    <row r="52" spans="1:4" x14ac:dyDescent="0.2">
      <c r="A52" s="127">
        <v>5430</v>
      </c>
      <c r="B52" s="126" t="s">
        <v>620</v>
      </c>
      <c r="C52" s="128">
        <f>C53</f>
        <v>0</v>
      </c>
      <c r="D52" s="128">
        <f>D53</f>
        <v>0</v>
      </c>
    </row>
    <row r="53" spans="1:4" x14ac:dyDescent="0.2">
      <c r="A53" s="127">
        <v>5431</v>
      </c>
      <c r="B53" s="126" t="s">
        <v>432</v>
      </c>
      <c r="C53" s="128">
        <v>0</v>
      </c>
      <c r="D53" s="128">
        <v>0</v>
      </c>
    </row>
    <row r="54" spans="1:4" x14ac:dyDescent="0.2">
      <c r="A54" s="127">
        <v>5440</v>
      </c>
      <c r="B54" s="126" t="s">
        <v>621</v>
      </c>
      <c r="C54" s="128">
        <f>C55</f>
        <v>0</v>
      </c>
      <c r="D54" s="128">
        <f>D55</f>
        <v>0</v>
      </c>
    </row>
    <row r="55" spans="1:4" x14ac:dyDescent="0.2">
      <c r="A55" s="127">
        <v>5441</v>
      </c>
      <c r="B55" s="126" t="s">
        <v>621</v>
      </c>
      <c r="C55" s="128">
        <v>0</v>
      </c>
      <c r="D55" s="128">
        <v>0</v>
      </c>
    </row>
    <row r="56" spans="1:4" x14ac:dyDescent="0.2">
      <c r="A56" s="127">
        <v>5450</v>
      </c>
      <c r="B56" s="126" t="s">
        <v>622</v>
      </c>
      <c r="C56" s="128">
        <f>SUM(C57:C58)</f>
        <v>0</v>
      </c>
      <c r="D56" s="128">
        <f>SUM(D57:D58)</f>
        <v>0</v>
      </c>
    </row>
    <row r="57" spans="1:4" x14ac:dyDescent="0.2">
      <c r="A57" s="127">
        <v>5451</v>
      </c>
      <c r="B57" s="126" t="s">
        <v>436</v>
      </c>
      <c r="C57" s="128">
        <v>0</v>
      </c>
      <c r="D57" s="128">
        <v>0</v>
      </c>
    </row>
    <row r="58" spans="1:4" x14ac:dyDescent="0.2">
      <c r="A58" s="127">
        <v>5452</v>
      </c>
      <c r="B58" s="126" t="s">
        <v>437</v>
      </c>
      <c r="C58" s="128">
        <v>0</v>
      </c>
      <c r="D58" s="128">
        <v>0</v>
      </c>
    </row>
    <row r="59" spans="1:4" x14ac:dyDescent="0.2">
      <c r="A59" s="129">
        <v>5500</v>
      </c>
      <c r="B59" s="130" t="s">
        <v>438</v>
      </c>
      <c r="C59" s="131">
        <f>C60+C69+C72+C78</f>
        <v>0</v>
      </c>
      <c r="D59" s="131">
        <f>D60+D69+D72+D78</f>
        <v>23856.079999999998</v>
      </c>
    </row>
    <row r="60" spans="1:4" x14ac:dyDescent="0.2">
      <c r="A60" s="33">
        <v>5510</v>
      </c>
      <c r="B60" s="29" t="s">
        <v>439</v>
      </c>
      <c r="C60" s="34">
        <f>SUM(C61:C68)</f>
        <v>0</v>
      </c>
      <c r="D60" s="34">
        <f>SUM(D61:D68)</f>
        <v>23856.079999999998</v>
      </c>
    </row>
    <row r="61" spans="1:4" x14ac:dyDescent="0.2">
      <c r="A61" s="33">
        <v>5511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5512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5513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5514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5515</v>
      </c>
      <c r="B65" s="29" t="s">
        <v>444</v>
      </c>
      <c r="C65" s="34">
        <v>0</v>
      </c>
      <c r="D65" s="34">
        <v>22928.48</v>
      </c>
    </row>
    <row r="66" spans="1:4" x14ac:dyDescent="0.2">
      <c r="A66" s="33">
        <v>5516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5517</v>
      </c>
      <c r="B67" s="29" t="s">
        <v>446</v>
      </c>
      <c r="C67" s="34">
        <v>0</v>
      </c>
      <c r="D67" s="34">
        <v>927.6</v>
      </c>
    </row>
    <row r="68" spans="1:4" x14ac:dyDescent="0.2">
      <c r="A68" s="33">
        <v>5518</v>
      </c>
      <c r="B68" s="29" t="s">
        <v>81</v>
      </c>
      <c r="C68" s="34">
        <v>0</v>
      </c>
      <c r="D68" s="34">
        <v>0</v>
      </c>
    </row>
    <row r="69" spans="1:4" x14ac:dyDescent="0.2">
      <c r="A69" s="33">
        <v>5520</v>
      </c>
      <c r="B69" s="29" t="s">
        <v>80</v>
      </c>
      <c r="C69" s="34">
        <f>SUM(C70:C71)</f>
        <v>0</v>
      </c>
      <c r="D69" s="34">
        <f>SUM(D70:D71)</f>
        <v>0</v>
      </c>
    </row>
    <row r="70" spans="1:4" x14ac:dyDescent="0.2">
      <c r="A70" s="33">
        <v>5521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5522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5530</v>
      </c>
      <c r="B72" s="29" t="s">
        <v>449</v>
      </c>
      <c r="C72" s="34">
        <f>SUM(C73:C77)</f>
        <v>0</v>
      </c>
      <c r="D72" s="34">
        <f>SUM(D73:D77)</f>
        <v>0</v>
      </c>
    </row>
    <row r="73" spans="1:4" x14ac:dyDescent="0.2">
      <c r="A73" s="33">
        <v>5531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5532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5533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5534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5535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5590</v>
      </c>
      <c r="B78" s="29" t="s">
        <v>455</v>
      </c>
      <c r="C78" s="34">
        <f>SUM(C79:C86)</f>
        <v>0</v>
      </c>
      <c r="D78" s="34">
        <f>SUM(D79:D86)</f>
        <v>0</v>
      </c>
    </row>
    <row r="79" spans="1:4" x14ac:dyDescent="0.2">
      <c r="A79" s="33">
        <v>5591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5592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5593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5594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5595</v>
      </c>
      <c r="B83" s="29" t="s">
        <v>460</v>
      </c>
      <c r="C83" s="34">
        <v>0</v>
      </c>
      <c r="D83" s="34">
        <v>0</v>
      </c>
    </row>
    <row r="84" spans="1:4" x14ac:dyDescent="0.2">
      <c r="A84" s="33">
        <v>5596</v>
      </c>
      <c r="B84" s="29" t="s">
        <v>355</v>
      </c>
      <c r="C84" s="34">
        <v>0</v>
      </c>
      <c r="D84" s="34">
        <v>0</v>
      </c>
    </row>
    <row r="85" spans="1:4" x14ac:dyDescent="0.2">
      <c r="A85" s="33">
        <v>5597</v>
      </c>
      <c r="B85" s="29" t="s">
        <v>461</v>
      </c>
      <c r="C85" s="34">
        <v>0</v>
      </c>
      <c r="D85" s="34">
        <v>0</v>
      </c>
    </row>
    <row r="86" spans="1:4" x14ac:dyDescent="0.2">
      <c r="A86" s="33">
        <v>5599</v>
      </c>
      <c r="B86" s="29" t="s">
        <v>462</v>
      </c>
      <c r="C86" s="34">
        <v>0</v>
      </c>
      <c r="D86" s="34">
        <v>0</v>
      </c>
    </row>
    <row r="87" spans="1:4" x14ac:dyDescent="0.2">
      <c r="A87" s="129">
        <v>5600</v>
      </c>
      <c r="B87" s="130" t="s">
        <v>79</v>
      </c>
      <c r="C87" s="131">
        <f>C88</f>
        <v>0</v>
      </c>
      <c r="D87" s="131">
        <f>D88</f>
        <v>0</v>
      </c>
    </row>
    <row r="88" spans="1:4" x14ac:dyDescent="0.2">
      <c r="A88" s="33">
        <v>5610</v>
      </c>
      <c r="B88" s="29" t="s">
        <v>463</v>
      </c>
      <c r="C88" s="34">
        <f>C89</f>
        <v>0</v>
      </c>
      <c r="D88" s="34">
        <f>D89</f>
        <v>0</v>
      </c>
    </row>
    <row r="89" spans="1:4" x14ac:dyDescent="0.2">
      <c r="A89" s="33">
        <v>5611</v>
      </c>
      <c r="B89" s="29" t="s">
        <v>464</v>
      </c>
      <c r="C89" s="34">
        <v>0</v>
      </c>
      <c r="D89" s="34">
        <v>0</v>
      </c>
    </row>
    <row r="90" spans="1:4" x14ac:dyDescent="0.2">
      <c r="A90" s="129">
        <v>2110</v>
      </c>
      <c r="B90" s="135" t="s">
        <v>630</v>
      </c>
      <c r="C90" s="131">
        <f>SUM(C91:C95)</f>
        <v>0</v>
      </c>
      <c r="D90" s="131">
        <f>SUM(D91:D95)</f>
        <v>0</v>
      </c>
    </row>
    <row r="91" spans="1:4" x14ac:dyDescent="0.2">
      <c r="A91" s="127">
        <v>2111</v>
      </c>
      <c r="B91" s="126" t="s">
        <v>631</v>
      </c>
      <c r="C91" s="128">
        <v>0</v>
      </c>
      <c r="D91" s="128">
        <v>0</v>
      </c>
    </row>
    <row r="92" spans="1:4" x14ac:dyDescent="0.2">
      <c r="A92" s="127">
        <v>2112</v>
      </c>
      <c r="B92" s="126" t="s">
        <v>632</v>
      </c>
      <c r="C92" s="128">
        <v>0</v>
      </c>
      <c r="D92" s="128">
        <v>0</v>
      </c>
    </row>
    <row r="93" spans="1:4" x14ac:dyDescent="0.2">
      <c r="A93" s="127">
        <v>2112</v>
      </c>
      <c r="B93" s="126" t="s">
        <v>633</v>
      </c>
      <c r="C93" s="128">
        <v>0</v>
      </c>
      <c r="D93" s="128">
        <v>0</v>
      </c>
    </row>
    <row r="94" spans="1:4" x14ac:dyDescent="0.2">
      <c r="A94" s="127">
        <v>2115</v>
      </c>
      <c r="B94" s="126" t="s">
        <v>634</v>
      </c>
      <c r="C94" s="128">
        <v>0</v>
      </c>
      <c r="D94" s="128">
        <v>0</v>
      </c>
    </row>
    <row r="95" spans="1:4" x14ac:dyDescent="0.2">
      <c r="A95" s="127">
        <v>2114</v>
      </c>
      <c r="B95" s="126" t="s">
        <v>635</v>
      </c>
      <c r="C95" s="128">
        <v>0</v>
      </c>
      <c r="D95" s="128">
        <v>0</v>
      </c>
    </row>
    <row r="96" spans="1:4" x14ac:dyDescent="0.2">
      <c r="A96" s="127"/>
      <c r="B96" s="132" t="s">
        <v>636</v>
      </c>
      <c r="C96" s="131">
        <f>+C97</f>
        <v>0</v>
      </c>
      <c r="D96" s="131">
        <f>+D97</f>
        <v>0</v>
      </c>
    </row>
    <row r="97" spans="1:4" s="126" customFormat="1" x14ac:dyDescent="0.2">
      <c r="A97" s="149">
        <v>3100</v>
      </c>
      <c r="B97" s="155" t="s">
        <v>651</v>
      </c>
      <c r="C97" s="156">
        <f>SUM(C98:C101)</f>
        <v>0</v>
      </c>
      <c r="D97" s="156">
        <f>SUM(D98:D101)</f>
        <v>0</v>
      </c>
    </row>
    <row r="98" spans="1:4" s="126" customFormat="1" x14ac:dyDescent="0.2">
      <c r="A98" s="152"/>
      <c r="B98" s="157" t="s">
        <v>652</v>
      </c>
      <c r="C98" s="158">
        <v>0</v>
      </c>
      <c r="D98" s="158">
        <v>0</v>
      </c>
    </row>
    <row r="99" spans="1:4" s="126" customFormat="1" x14ac:dyDescent="0.2">
      <c r="A99" s="152"/>
      <c r="B99" s="157" t="s">
        <v>653</v>
      </c>
      <c r="C99" s="158">
        <v>0</v>
      </c>
      <c r="D99" s="158">
        <v>0</v>
      </c>
    </row>
    <row r="100" spans="1:4" s="126" customFormat="1" x14ac:dyDescent="0.2">
      <c r="A100" s="152"/>
      <c r="B100" s="157" t="s">
        <v>654</v>
      </c>
      <c r="C100" s="158">
        <v>0</v>
      </c>
      <c r="D100" s="158">
        <v>0</v>
      </c>
    </row>
    <row r="101" spans="1:4" s="126" customFormat="1" x14ac:dyDescent="0.2">
      <c r="A101" s="152"/>
      <c r="B101" s="157" t="s">
        <v>655</v>
      </c>
      <c r="C101" s="158">
        <v>0</v>
      </c>
      <c r="D101" s="158">
        <v>0</v>
      </c>
    </row>
    <row r="102" spans="1:4" s="126" customFormat="1" x14ac:dyDescent="0.2">
      <c r="A102" s="152"/>
      <c r="B102" s="160" t="s">
        <v>656</v>
      </c>
      <c r="C102" s="151">
        <f>+C103</f>
        <v>0</v>
      </c>
      <c r="D102" s="151">
        <f>+D103</f>
        <v>0</v>
      </c>
    </row>
    <row r="103" spans="1:4" s="126" customFormat="1" x14ac:dyDescent="0.2">
      <c r="A103" s="149">
        <v>1270</v>
      </c>
      <c r="B103" s="159" t="s">
        <v>252</v>
      </c>
      <c r="C103" s="156">
        <f>+C104</f>
        <v>0</v>
      </c>
      <c r="D103" s="156">
        <f>+D104</f>
        <v>0</v>
      </c>
    </row>
    <row r="104" spans="1:4" s="126" customFormat="1" x14ac:dyDescent="0.2">
      <c r="A104" s="152">
        <v>1273</v>
      </c>
      <c r="B104" s="153" t="s">
        <v>657</v>
      </c>
      <c r="C104" s="158">
        <v>0</v>
      </c>
      <c r="D104" s="158">
        <v>0</v>
      </c>
    </row>
    <row r="105" spans="1:4" s="126" customFormat="1" x14ac:dyDescent="0.2">
      <c r="A105" s="152"/>
      <c r="B105" s="160" t="s">
        <v>658</v>
      </c>
      <c r="C105" s="151">
        <f>+C106+C108</f>
        <v>0</v>
      </c>
      <c r="D105" s="151">
        <f>+D106+D108</f>
        <v>0</v>
      </c>
    </row>
    <row r="106" spans="1:4" s="126" customFormat="1" x14ac:dyDescent="0.2">
      <c r="A106" s="149">
        <v>4300</v>
      </c>
      <c r="B106" s="155" t="s">
        <v>659</v>
      </c>
      <c r="C106" s="156">
        <f>+C107</f>
        <v>0</v>
      </c>
      <c r="D106" s="161">
        <f>+D107</f>
        <v>0</v>
      </c>
    </row>
    <row r="107" spans="1:4" s="126" customFormat="1" x14ac:dyDescent="0.2">
      <c r="A107" s="152">
        <v>4399</v>
      </c>
      <c r="B107" s="157" t="s">
        <v>352</v>
      </c>
      <c r="C107" s="158">
        <v>0</v>
      </c>
      <c r="D107" s="158">
        <v>0</v>
      </c>
    </row>
    <row r="108" spans="1:4" x14ac:dyDescent="0.2">
      <c r="A108" s="129">
        <v>1120</v>
      </c>
      <c r="B108" s="136" t="s">
        <v>637</v>
      </c>
      <c r="C108" s="131">
        <f>SUM(C109:C117)</f>
        <v>0</v>
      </c>
      <c r="D108" s="131">
        <f>SUM(D109:D117)</f>
        <v>0</v>
      </c>
    </row>
    <row r="109" spans="1:4" x14ac:dyDescent="0.2">
      <c r="A109" s="127">
        <v>1124</v>
      </c>
      <c r="B109" s="137" t="s">
        <v>638</v>
      </c>
      <c r="C109" s="138">
        <v>0</v>
      </c>
      <c r="D109" s="128">
        <v>0</v>
      </c>
    </row>
    <row r="110" spans="1:4" x14ac:dyDescent="0.2">
      <c r="A110" s="127">
        <v>1124</v>
      </c>
      <c r="B110" s="137" t="s">
        <v>639</v>
      </c>
      <c r="C110" s="138">
        <v>0</v>
      </c>
      <c r="D110" s="128">
        <v>0</v>
      </c>
    </row>
    <row r="111" spans="1:4" x14ac:dyDescent="0.2">
      <c r="A111" s="127">
        <v>1124</v>
      </c>
      <c r="B111" s="137" t="s">
        <v>640</v>
      </c>
      <c r="C111" s="138">
        <v>0</v>
      </c>
      <c r="D111" s="128">
        <v>0</v>
      </c>
    </row>
    <row r="112" spans="1:4" x14ac:dyDescent="0.2">
      <c r="A112" s="127">
        <v>1124</v>
      </c>
      <c r="B112" s="137" t="s">
        <v>641</v>
      </c>
      <c r="C112" s="138">
        <v>0</v>
      </c>
      <c r="D112" s="128">
        <v>0</v>
      </c>
    </row>
    <row r="113" spans="1:4" x14ac:dyDescent="0.2">
      <c r="A113" s="127">
        <v>1124</v>
      </c>
      <c r="B113" s="137" t="s">
        <v>642</v>
      </c>
      <c r="C113" s="128">
        <v>0</v>
      </c>
      <c r="D113" s="128">
        <v>0</v>
      </c>
    </row>
    <row r="114" spans="1:4" x14ac:dyDescent="0.2">
      <c r="A114" s="127">
        <v>1124</v>
      </c>
      <c r="B114" s="137" t="s">
        <v>643</v>
      </c>
      <c r="C114" s="128">
        <v>0</v>
      </c>
      <c r="D114" s="128">
        <v>0</v>
      </c>
    </row>
    <row r="115" spans="1:4" x14ac:dyDescent="0.2">
      <c r="A115" s="127">
        <v>1122</v>
      </c>
      <c r="B115" s="137" t="s">
        <v>644</v>
      </c>
      <c r="C115" s="128">
        <v>0</v>
      </c>
      <c r="D115" s="128">
        <v>0</v>
      </c>
    </row>
    <row r="116" spans="1:4" x14ac:dyDescent="0.2">
      <c r="A116" s="127">
        <v>1122</v>
      </c>
      <c r="B116" s="137" t="s">
        <v>645</v>
      </c>
      <c r="C116" s="138">
        <v>0</v>
      </c>
      <c r="D116" s="128">
        <v>0</v>
      </c>
    </row>
    <row r="117" spans="1:4" x14ac:dyDescent="0.2">
      <c r="A117" s="127">
        <v>1122</v>
      </c>
      <c r="B117" s="137" t="s">
        <v>646</v>
      </c>
      <c r="C117" s="128">
        <v>0</v>
      </c>
      <c r="D117" s="128">
        <v>0</v>
      </c>
    </row>
    <row r="118" spans="1:4" x14ac:dyDescent="0.2">
      <c r="A118" s="127"/>
      <c r="B118" s="139" t="s">
        <v>647</v>
      </c>
      <c r="C118" s="131">
        <f>C43+C44+C96-C102-C105</f>
        <v>788601.57</v>
      </c>
      <c r="D118" s="131">
        <f>D43+D44+D96-D102-D105</f>
        <v>23856.079999999998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6 C6 D57:D58 D48:D55 C42" xr:uid="{00000000-0002-0000-0700-000000000000}"/>
    <dataValidation allowBlank="1" showInputMessage="1" showErrorMessage="1" prompt="Saldo al 31 de diciembre del año anterior que se presenta" sqref="D6 D42" xr:uid="{00000000-0002-0000-0700-000001000000}"/>
    <dataValidation allowBlank="1" showInputMessage="1" showErrorMessage="1" prompt="Importe del trimestre anterior" sqref="D56 D47 C44:D44 C47:C58" xr:uid="{00000000-0002-0000-0700-000002000000}"/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3" t="s">
        <v>188</v>
      </c>
      <c r="B2" s="94" t="s">
        <v>50</v>
      </c>
    </row>
    <row r="3" spans="1:2" x14ac:dyDescent="0.2">
      <c r="B3" s="107"/>
    </row>
    <row r="4" spans="1:2" ht="14.1" customHeight="1" x14ac:dyDescent="0.2">
      <c r="A4" s="108" t="s">
        <v>27</v>
      </c>
      <c r="B4" s="98" t="s">
        <v>78</v>
      </c>
    </row>
    <row r="5" spans="1:2" ht="14.1" customHeight="1" x14ac:dyDescent="0.2">
      <c r="B5" s="98" t="s">
        <v>51</v>
      </c>
    </row>
    <row r="6" spans="1:2" ht="14.1" customHeight="1" x14ac:dyDescent="0.2">
      <c r="B6" s="98" t="s">
        <v>149</v>
      </c>
    </row>
    <row r="7" spans="1:2" ht="14.1" customHeight="1" x14ac:dyDescent="0.2">
      <c r="B7" s="98" t="s">
        <v>150</v>
      </c>
    </row>
    <row r="8" spans="1:2" ht="14.1" customHeight="1" x14ac:dyDescent="0.2"/>
    <row r="9" spans="1:2" x14ac:dyDescent="0.2">
      <c r="A9" s="108" t="s">
        <v>29</v>
      </c>
      <c r="B9" s="100" t="s">
        <v>589</v>
      </c>
    </row>
    <row r="10" spans="1:2" ht="15" customHeight="1" x14ac:dyDescent="0.2">
      <c r="B10" s="100" t="s">
        <v>75</v>
      </c>
    </row>
    <row r="11" spans="1:2" ht="15" customHeight="1" x14ac:dyDescent="0.2">
      <c r="B11" s="110" t="s">
        <v>193</v>
      </c>
    </row>
    <row r="12" spans="1:2" ht="15" customHeight="1" x14ac:dyDescent="0.2"/>
    <row r="13" spans="1:2" x14ac:dyDescent="0.2">
      <c r="A13" s="108" t="s">
        <v>76</v>
      </c>
      <c r="B13" s="98" t="s">
        <v>590</v>
      </c>
    </row>
    <row r="14" spans="1:2" ht="15" customHeight="1" x14ac:dyDescent="0.2">
      <c r="B14" s="98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2023-10-25T14:58:41Z</cp:lastPrinted>
  <dcterms:created xsi:type="dcterms:W3CDTF">2012-12-11T20:36:24Z</dcterms:created>
  <dcterms:modified xsi:type="dcterms:W3CDTF">2023-10-26T19:14:28Z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